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arikovaJ\OneDrive - LASSELSBERGER Group GmbH\Desktop\Ceník Cemix 2025\"/>
    </mc:Choice>
  </mc:AlternateContent>
  <xr:revisionPtr revIDLastSave="0" documentId="13_ncr:1_{DD915BF9-D54D-4999-91C4-058DE1C92904}" xr6:coauthVersionLast="47" xr6:coauthVersionMax="47" xr10:uidLastSave="{00000000-0000-0000-0000-000000000000}"/>
  <bookViews>
    <workbookView xWindow="1755" yWindow="-14100" windowWidth="23040" windowHeight="13365" xr2:uid="{65841E75-8462-447D-B698-9E29F0A68946}"/>
  </bookViews>
  <sheets>
    <sheet name="Produkty 2025" sheetId="3" r:id="rId1"/>
    <sheet name="Doplňky a izolanty" sheetId="6" r:id="rId2"/>
    <sheet name="Služby" sheetId="4" r:id="rId3"/>
  </sheets>
  <definedNames>
    <definedName name="_FilterDatabase" localSheetId="1" hidden="1">'Doplňky a izolanty'!$A$3:$AO$520</definedName>
    <definedName name="_FilterDatabase" localSheetId="0" hidden="1">'Produkty 2025'!$A$3:$K$653</definedName>
    <definedName name="_xlnm._FilterDatabase" localSheetId="1" hidden="1">'Doplňky a izolanty'!$A$20:$AO$520</definedName>
    <definedName name="_xlnm._FilterDatabase" localSheetId="0" hidden="1">'Produkty 2025'!$A$4:$L$21</definedName>
    <definedName name="_xlnm.Print_Titles" localSheetId="1">'Doplňky a izolanty'!$1:$4</definedName>
    <definedName name="_xlnm.Print_Titles" localSheetId="0">'Produkty 2025'!$1:$4</definedName>
    <definedName name="Print_Area" localSheetId="1">'Doplňky a izolanty'!$B$1:$X$520</definedName>
    <definedName name="Print_Area" localSheetId="0">'Produkty 2025'!$B$1:$X$653</definedName>
    <definedName name="Print_Titles" localSheetId="1">'Doplňky a izolanty'!$1:$3</definedName>
    <definedName name="Print_Titles" localSheetId="0">'Produkty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3" l="1"/>
  <c r="J29" i="3" s="1"/>
  <c r="K29" i="3"/>
  <c r="I81" i="4"/>
  <c r="G81" i="4"/>
  <c r="X494" i="6" l="1"/>
  <c r="W494" i="6" s="1"/>
  <c r="U494" i="6"/>
  <c r="R494" i="6"/>
  <c r="T494" i="6" s="1"/>
  <c r="X493" i="6"/>
  <c r="W493" i="6" s="1"/>
  <c r="U493" i="6"/>
  <c r="R493" i="6"/>
  <c r="T493" i="6" s="1"/>
  <c r="X492" i="6"/>
  <c r="W492" i="6" s="1"/>
  <c r="U492" i="6"/>
  <c r="R492" i="6"/>
  <c r="T492" i="6" s="1"/>
  <c r="X491" i="6"/>
  <c r="W491" i="6" s="1"/>
  <c r="U491" i="6"/>
  <c r="R491" i="6"/>
  <c r="T491" i="6" s="1"/>
  <c r="X490" i="6"/>
  <c r="W490" i="6" s="1"/>
  <c r="U490" i="6"/>
  <c r="R490" i="6"/>
  <c r="T490" i="6" s="1"/>
  <c r="X498" i="6"/>
  <c r="W498" i="6" s="1"/>
  <c r="U498" i="6"/>
  <c r="R498" i="6"/>
  <c r="T498" i="6" s="1"/>
  <c r="X497" i="6"/>
  <c r="W497" i="6" s="1"/>
  <c r="U497" i="6"/>
  <c r="R497" i="6"/>
  <c r="T497" i="6" s="1"/>
  <c r="X496" i="6"/>
  <c r="W496" i="6" s="1"/>
  <c r="U496" i="6"/>
  <c r="R496" i="6"/>
  <c r="T496" i="6" s="1"/>
  <c r="X495" i="6"/>
  <c r="W495" i="6" s="1"/>
  <c r="U495" i="6"/>
  <c r="R495" i="6"/>
  <c r="T495" i="6" s="1"/>
  <c r="X502" i="6" l="1"/>
  <c r="W502" i="6" s="1"/>
  <c r="U502" i="6"/>
  <c r="R502" i="6"/>
  <c r="T502" i="6" s="1"/>
  <c r="X501" i="6"/>
  <c r="W501" i="6" s="1"/>
  <c r="U501" i="6"/>
  <c r="R501" i="6"/>
  <c r="T501" i="6" s="1"/>
  <c r="X500" i="6"/>
  <c r="W500" i="6" s="1"/>
  <c r="U500" i="6"/>
  <c r="R500" i="6"/>
  <c r="T500" i="6" s="1"/>
  <c r="X499" i="6"/>
  <c r="W499" i="6" s="1"/>
  <c r="U499" i="6"/>
  <c r="R499" i="6"/>
  <c r="T499" i="6" s="1"/>
  <c r="I12" i="4" l="1"/>
  <c r="G12" i="4"/>
  <c r="K406" i="3"/>
  <c r="H406" i="3"/>
  <c r="J406" i="3" s="1"/>
  <c r="K405" i="3"/>
  <c r="H405" i="3"/>
  <c r="J405" i="3" s="1"/>
  <c r="K352" i="3"/>
  <c r="H352" i="3"/>
  <c r="J352" i="3" s="1"/>
  <c r="K355" i="3"/>
  <c r="H355" i="3"/>
  <c r="J355" i="3" s="1"/>
  <c r="K315" i="3"/>
  <c r="H315" i="3"/>
  <c r="J315" i="3" s="1"/>
  <c r="K362" i="3"/>
  <c r="H362" i="3"/>
  <c r="J362" i="3" s="1"/>
  <c r="K380" i="3" l="1"/>
  <c r="H380" i="3"/>
  <c r="J380" i="3" s="1"/>
  <c r="K379" i="3"/>
  <c r="H379" i="3"/>
  <c r="J379" i="3" s="1"/>
  <c r="K378" i="3"/>
  <c r="H378" i="3"/>
  <c r="J378" i="3" s="1"/>
  <c r="K377" i="3"/>
  <c r="H377" i="3"/>
  <c r="J377" i="3" s="1"/>
  <c r="K376" i="3"/>
  <c r="H376" i="3"/>
  <c r="J376" i="3" s="1"/>
  <c r="K375" i="3"/>
  <c r="H375" i="3"/>
  <c r="J375" i="3" s="1"/>
  <c r="K374" i="3"/>
  <c r="H374" i="3"/>
  <c r="J374" i="3" s="1"/>
  <c r="K373" i="3"/>
  <c r="H373" i="3"/>
  <c r="J373" i="3" s="1"/>
  <c r="K372" i="3"/>
  <c r="H372" i="3"/>
  <c r="J372" i="3" s="1"/>
  <c r="K371" i="3"/>
  <c r="H371" i="3"/>
  <c r="J371" i="3" s="1"/>
  <c r="K370" i="3"/>
  <c r="H370" i="3"/>
  <c r="J370" i="3" s="1"/>
  <c r="K369" i="3"/>
  <c r="H369" i="3"/>
  <c r="J369" i="3" s="1"/>
  <c r="K368" i="3"/>
  <c r="H368" i="3"/>
  <c r="J368" i="3" s="1"/>
  <c r="K367" i="3"/>
  <c r="H367" i="3"/>
  <c r="J367" i="3" s="1"/>
  <c r="K366" i="3"/>
  <c r="H366" i="3"/>
  <c r="J366" i="3" s="1"/>
  <c r="K365" i="3"/>
  <c r="H365" i="3"/>
  <c r="J365" i="3" s="1"/>
  <c r="K364" i="3"/>
  <c r="H364" i="3"/>
  <c r="J364" i="3" s="1"/>
  <c r="K363" i="3"/>
  <c r="H363" i="3"/>
  <c r="J363" i="3" s="1"/>
  <c r="K361" i="3"/>
  <c r="H361" i="3"/>
  <c r="J361" i="3" s="1"/>
  <c r="K360" i="3"/>
  <c r="H360" i="3"/>
  <c r="J360" i="3" s="1"/>
  <c r="K359" i="3"/>
  <c r="H359" i="3"/>
  <c r="J359" i="3" s="1"/>
  <c r="K358" i="3"/>
  <c r="H358" i="3"/>
  <c r="J358" i="3" s="1"/>
  <c r="K357" i="3"/>
  <c r="H357" i="3"/>
  <c r="J357" i="3" s="1"/>
  <c r="K356" i="3"/>
  <c r="H356" i="3"/>
  <c r="J356" i="3" s="1"/>
  <c r="K354" i="3"/>
  <c r="H354" i="3"/>
  <c r="J354" i="3" s="1"/>
  <c r="K353" i="3"/>
  <c r="H353" i="3"/>
  <c r="J353" i="3" s="1"/>
  <c r="K351" i="3"/>
  <c r="H351" i="3"/>
  <c r="J351" i="3" s="1"/>
  <c r="K350" i="3"/>
  <c r="H350" i="3"/>
  <c r="J350" i="3" s="1"/>
  <c r="K349" i="3"/>
  <c r="H349" i="3"/>
  <c r="J349" i="3" s="1"/>
  <c r="K348" i="3"/>
  <c r="H348" i="3"/>
  <c r="J348" i="3" s="1"/>
  <c r="K347" i="3"/>
  <c r="H347" i="3"/>
  <c r="J347" i="3" s="1"/>
  <c r="K346" i="3"/>
  <c r="H346" i="3"/>
  <c r="J346" i="3" s="1"/>
  <c r="K345" i="3"/>
  <c r="H345" i="3"/>
  <c r="J345" i="3" s="1"/>
  <c r="K344" i="3"/>
  <c r="H344" i="3"/>
  <c r="J344" i="3" s="1"/>
  <c r="K343" i="3"/>
  <c r="H343" i="3"/>
  <c r="J343" i="3" s="1"/>
  <c r="K342" i="3"/>
  <c r="H342" i="3"/>
  <c r="J342" i="3" s="1"/>
  <c r="K341" i="3"/>
  <c r="H341" i="3"/>
  <c r="J341" i="3" s="1"/>
  <c r="K340" i="3"/>
  <c r="H340" i="3"/>
  <c r="J340" i="3" s="1"/>
  <c r="K339" i="3"/>
  <c r="H339" i="3"/>
  <c r="J339" i="3" s="1"/>
  <c r="K338" i="3"/>
  <c r="H338" i="3"/>
  <c r="J338" i="3" s="1"/>
  <c r="K337" i="3"/>
  <c r="H337" i="3"/>
  <c r="J337" i="3" s="1"/>
  <c r="K336" i="3"/>
  <c r="H336" i="3"/>
  <c r="J336" i="3" s="1"/>
  <c r="K335" i="3"/>
  <c r="H335" i="3"/>
  <c r="J335" i="3" s="1"/>
  <c r="K334" i="3"/>
  <c r="H334" i="3"/>
  <c r="J334" i="3" s="1"/>
  <c r="K333" i="3"/>
  <c r="H333" i="3"/>
  <c r="J333" i="3" s="1"/>
  <c r="K332" i="3"/>
  <c r="H332" i="3"/>
  <c r="J332" i="3" s="1"/>
  <c r="K331" i="3"/>
  <c r="H331" i="3"/>
  <c r="J331" i="3" s="1"/>
  <c r="K330" i="3"/>
  <c r="H330" i="3"/>
  <c r="J330" i="3" s="1"/>
  <c r="K329" i="3"/>
  <c r="H329" i="3"/>
  <c r="J329" i="3" s="1"/>
  <c r="K328" i="3"/>
  <c r="H328" i="3"/>
  <c r="J328" i="3" s="1"/>
  <c r="K327" i="3"/>
  <c r="H327" i="3"/>
  <c r="J327" i="3" s="1"/>
  <c r="K326" i="3"/>
  <c r="H326" i="3"/>
  <c r="J326" i="3" s="1"/>
  <c r="K325" i="3"/>
  <c r="H325" i="3"/>
  <c r="J325" i="3" s="1"/>
  <c r="K324" i="3"/>
  <c r="H324" i="3"/>
  <c r="J324" i="3" s="1"/>
  <c r="K323" i="3"/>
  <c r="H323" i="3"/>
  <c r="J323" i="3" s="1"/>
  <c r="K322" i="3"/>
  <c r="H322" i="3"/>
  <c r="J322" i="3" s="1"/>
  <c r="K321" i="3"/>
  <c r="H321" i="3"/>
  <c r="J321" i="3" s="1"/>
  <c r="K320" i="3"/>
  <c r="H320" i="3"/>
  <c r="J320" i="3" s="1"/>
  <c r="K319" i="3"/>
  <c r="H319" i="3"/>
  <c r="J319" i="3" s="1"/>
  <c r="K318" i="3"/>
  <c r="H318" i="3"/>
  <c r="J318" i="3" s="1"/>
  <c r="K317" i="3"/>
  <c r="H317" i="3"/>
  <c r="J317" i="3" s="1"/>
  <c r="K316" i="3"/>
  <c r="H316" i="3"/>
  <c r="J316" i="3" s="1"/>
  <c r="K410" i="3"/>
  <c r="H410" i="3"/>
  <c r="J410" i="3" s="1"/>
  <c r="K409" i="3"/>
  <c r="H409" i="3"/>
  <c r="J409" i="3" s="1"/>
  <c r="K408" i="3"/>
  <c r="H408" i="3"/>
  <c r="J408" i="3" s="1"/>
  <c r="K407" i="3"/>
  <c r="H407" i="3"/>
  <c r="J407" i="3" s="1"/>
  <c r="K404" i="3"/>
  <c r="H404" i="3"/>
  <c r="J404" i="3" s="1"/>
  <c r="K403" i="3"/>
  <c r="H403" i="3"/>
  <c r="J403" i="3" s="1"/>
  <c r="K402" i="3"/>
  <c r="H402" i="3"/>
  <c r="J402" i="3" s="1"/>
  <c r="K401" i="3"/>
  <c r="H401" i="3"/>
  <c r="J401" i="3" s="1"/>
  <c r="K400" i="3"/>
  <c r="H400" i="3"/>
  <c r="J400" i="3" s="1"/>
  <c r="K399" i="3"/>
  <c r="H399" i="3"/>
  <c r="J399" i="3" s="1"/>
  <c r="K398" i="3"/>
  <c r="H398" i="3"/>
  <c r="J398" i="3" s="1"/>
  <c r="K397" i="3"/>
  <c r="H397" i="3"/>
  <c r="J397" i="3" s="1"/>
  <c r="K396" i="3"/>
  <c r="H396" i="3"/>
  <c r="J396" i="3" s="1"/>
  <c r="K395" i="3"/>
  <c r="H395" i="3"/>
  <c r="J395" i="3" s="1"/>
  <c r="K394" i="3"/>
  <c r="H394" i="3"/>
  <c r="J394" i="3" s="1"/>
  <c r="K393" i="3"/>
  <c r="H393" i="3"/>
  <c r="J393" i="3" s="1"/>
  <c r="K392" i="3"/>
  <c r="H392" i="3"/>
  <c r="J392" i="3" s="1"/>
  <c r="K391" i="3"/>
  <c r="H391" i="3"/>
  <c r="J391" i="3" s="1"/>
  <c r="K390" i="3"/>
  <c r="H390" i="3"/>
  <c r="J390" i="3" s="1"/>
  <c r="K389" i="3"/>
  <c r="H389" i="3"/>
  <c r="J389" i="3" s="1"/>
  <c r="K388" i="3"/>
  <c r="H388" i="3"/>
  <c r="J388" i="3" s="1"/>
  <c r="K387" i="3"/>
  <c r="H387" i="3"/>
  <c r="J387" i="3" s="1"/>
  <c r="K386" i="3"/>
  <c r="H386" i="3"/>
  <c r="J386" i="3" s="1"/>
  <c r="K385" i="3"/>
  <c r="H385" i="3"/>
  <c r="J385" i="3" s="1"/>
  <c r="K384" i="3"/>
  <c r="H384" i="3"/>
  <c r="J384" i="3" s="1"/>
  <c r="K383" i="3"/>
  <c r="H383" i="3"/>
  <c r="J383" i="3" s="1"/>
  <c r="K382" i="3"/>
  <c r="H382" i="3"/>
  <c r="J382" i="3" s="1"/>
  <c r="K381" i="3"/>
  <c r="H381" i="3"/>
  <c r="J381" i="3" s="1"/>
  <c r="I54" i="4"/>
  <c r="G54" i="4"/>
  <c r="K57" i="3"/>
  <c r="H57" i="3"/>
  <c r="J57" i="3" s="1"/>
  <c r="K293" i="3"/>
  <c r="H293" i="3"/>
  <c r="J293" i="3" s="1"/>
  <c r="K292" i="3"/>
  <c r="H292" i="3"/>
  <c r="J292" i="3" s="1"/>
  <c r="K291" i="3"/>
  <c r="H291" i="3"/>
  <c r="J291" i="3" s="1"/>
  <c r="K290" i="3"/>
  <c r="H290" i="3"/>
  <c r="J290" i="3" s="1"/>
  <c r="K289" i="3"/>
  <c r="H289" i="3"/>
  <c r="J289" i="3" s="1"/>
  <c r="K288" i="3"/>
  <c r="H288" i="3"/>
  <c r="J288" i="3" s="1"/>
  <c r="K287" i="3"/>
  <c r="H287" i="3"/>
  <c r="J287" i="3" s="1"/>
  <c r="K258" i="3"/>
  <c r="H258" i="3"/>
  <c r="J258" i="3" s="1"/>
  <c r="K257" i="3"/>
  <c r="H257" i="3"/>
  <c r="J257" i="3" s="1"/>
  <c r="K256" i="3"/>
  <c r="H256" i="3"/>
  <c r="J256" i="3" s="1"/>
  <c r="K255" i="3"/>
  <c r="H255" i="3"/>
  <c r="J255" i="3" s="1"/>
  <c r="K254" i="3"/>
  <c r="H254" i="3"/>
  <c r="J254" i="3" s="1"/>
  <c r="K253" i="3"/>
  <c r="H253" i="3"/>
  <c r="J253" i="3" s="1"/>
  <c r="K252" i="3"/>
  <c r="H252" i="3"/>
  <c r="J252" i="3" s="1"/>
  <c r="K225" i="3"/>
  <c r="H225" i="3"/>
  <c r="J225" i="3" s="1"/>
  <c r="K224" i="3"/>
  <c r="H224" i="3"/>
  <c r="J224" i="3" s="1"/>
  <c r="K223" i="3"/>
  <c r="H223" i="3"/>
  <c r="J223" i="3" s="1"/>
  <c r="K222" i="3"/>
  <c r="H222" i="3"/>
  <c r="J222" i="3" s="1"/>
  <c r="K221" i="3"/>
  <c r="H221" i="3"/>
  <c r="J221" i="3" s="1"/>
  <c r="K198" i="3" l="1"/>
  <c r="H198" i="3"/>
  <c r="J198" i="3" s="1"/>
  <c r="K197" i="3"/>
  <c r="H197" i="3"/>
  <c r="J197" i="3" s="1"/>
  <c r="K196" i="3"/>
  <c r="H196" i="3"/>
  <c r="J196" i="3" s="1"/>
  <c r="K195" i="3"/>
  <c r="H195" i="3"/>
  <c r="J195" i="3" s="1"/>
  <c r="K194" i="3"/>
  <c r="H194" i="3"/>
  <c r="J194" i="3" s="1"/>
  <c r="K193" i="3"/>
  <c r="H193" i="3"/>
  <c r="J193" i="3" s="1"/>
  <c r="K192" i="3"/>
  <c r="H192" i="3"/>
  <c r="J192" i="3" s="1"/>
  <c r="K163" i="3"/>
  <c r="H163" i="3"/>
  <c r="J163" i="3" s="1"/>
  <c r="K162" i="3"/>
  <c r="H162" i="3"/>
  <c r="J162" i="3" s="1"/>
  <c r="K161" i="3"/>
  <c r="H161" i="3"/>
  <c r="J161" i="3" s="1"/>
  <c r="K160" i="3"/>
  <c r="H160" i="3"/>
  <c r="J160" i="3" s="1"/>
  <c r="K159" i="3"/>
  <c r="H159" i="3"/>
  <c r="J159" i="3" s="1"/>
  <c r="K158" i="3"/>
  <c r="H158" i="3"/>
  <c r="J158" i="3" s="1"/>
  <c r="K157" i="3"/>
  <c r="H157" i="3"/>
  <c r="J157" i="3" s="1"/>
  <c r="K462" i="3"/>
  <c r="H462" i="3"/>
  <c r="J462" i="3" s="1"/>
  <c r="K461" i="3"/>
  <c r="H461" i="3"/>
  <c r="J461" i="3" s="1"/>
  <c r="K128" i="3" l="1"/>
  <c r="H128" i="3"/>
  <c r="J128" i="3" s="1"/>
  <c r="H475" i="3" l="1"/>
  <c r="J475" i="3" s="1"/>
  <c r="K475" i="3"/>
  <c r="K443" i="3" l="1"/>
  <c r="H443" i="3"/>
  <c r="J443" i="3" s="1"/>
  <c r="H426" i="3"/>
  <c r="J426" i="3" s="1"/>
  <c r="H425" i="3"/>
  <c r="J425" i="3" s="1"/>
  <c r="H424" i="3"/>
  <c r="J424" i="3" s="1"/>
  <c r="K425" i="3"/>
  <c r="K426" i="3"/>
  <c r="K424" i="3"/>
  <c r="H421" i="3"/>
  <c r="J421" i="3" s="1"/>
  <c r="H420" i="3"/>
  <c r="H419" i="3"/>
  <c r="K421" i="3"/>
  <c r="H417" i="3"/>
  <c r="J417" i="3" s="1"/>
  <c r="K417" i="3"/>
  <c r="K413" i="3"/>
  <c r="K280" i="3"/>
  <c r="H280" i="3"/>
  <c r="J280" i="3" s="1"/>
  <c r="K279" i="3"/>
  <c r="H279" i="3"/>
  <c r="J279" i="3" s="1"/>
  <c r="K278" i="3"/>
  <c r="H278" i="3"/>
  <c r="J278" i="3" s="1"/>
  <c r="K277" i="3"/>
  <c r="H277" i="3"/>
  <c r="J277" i="3" s="1"/>
  <c r="K276" i="3"/>
  <c r="H276" i="3"/>
  <c r="J276" i="3" s="1"/>
  <c r="K275" i="3"/>
  <c r="H275" i="3"/>
  <c r="J275" i="3" s="1"/>
  <c r="K274" i="3"/>
  <c r="H274" i="3"/>
  <c r="J274" i="3" s="1"/>
  <c r="K273" i="3"/>
  <c r="H273" i="3"/>
  <c r="J273" i="3" s="1"/>
  <c r="K272" i="3"/>
  <c r="H272" i="3"/>
  <c r="J272" i="3" s="1"/>
  <c r="K271" i="3"/>
  <c r="H271" i="3"/>
  <c r="J271" i="3" s="1"/>
  <c r="K270" i="3"/>
  <c r="H270" i="3"/>
  <c r="J270" i="3" s="1"/>
  <c r="K269" i="3"/>
  <c r="H269" i="3"/>
  <c r="J269" i="3" s="1"/>
  <c r="K268" i="3"/>
  <c r="H268" i="3"/>
  <c r="J268" i="3" s="1"/>
  <c r="K267" i="3"/>
  <c r="H267" i="3"/>
  <c r="J267" i="3" s="1"/>
  <c r="K286" i="3"/>
  <c r="H286" i="3"/>
  <c r="J286" i="3" s="1"/>
  <c r="K285" i="3"/>
  <c r="H285" i="3"/>
  <c r="J285" i="3" s="1"/>
  <c r="K284" i="3"/>
  <c r="H284" i="3"/>
  <c r="J284" i="3" s="1"/>
  <c r="K283" i="3"/>
  <c r="H283" i="3"/>
  <c r="J283" i="3" s="1"/>
  <c r="K282" i="3"/>
  <c r="H282" i="3"/>
  <c r="J282" i="3" s="1"/>
  <c r="K281" i="3"/>
  <c r="H281" i="3"/>
  <c r="J281" i="3" s="1"/>
  <c r="K245" i="3"/>
  <c r="H245" i="3"/>
  <c r="J245" i="3" s="1"/>
  <c r="K244" i="3"/>
  <c r="H244" i="3"/>
  <c r="J244" i="3" s="1"/>
  <c r="K243" i="3"/>
  <c r="H243" i="3"/>
  <c r="J243" i="3" s="1"/>
  <c r="K242" i="3"/>
  <c r="H242" i="3"/>
  <c r="J242" i="3" s="1"/>
  <c r="K241" i="3"/>
  <c r="H241" i="3"/>
  <c r="J241" i="3" s="1"/>
  <c r="K240" i="3"/>
  <c r="H240" i="3"/>
  <c r="J240" i="3" s="1"/>
  <c r="K239" i="3"/>
  <c r="H239" i="3"/>
  <c r="J239" i="3" s="1"/>
  <c r="K238" i="3"/>
  <c r="H238" i="3"/>
  <c r="J238" i="3" s="1"/>
  <c r="K237" i="3"/>
  <c r="H237" i="3"/>
  <c r="J237" i="3" s="1"/>
  <c r="K236" i="3"/>
  <c r="H236" i="3"/>
  <c r="J236" i="3" s="1"/>
  <c r="K235" i="3"/>
  <c r="H235" i="3"/>
  <c r="J235" i="3" s="1"/>
  <c r="K234" i="3"/>
  <c r="H234" i="3"/>
  <c r="J234" i="3" s="1"/>
  <c r="K233" i="3"/>
  <c r="H233" i="3"/>
  <c r="J233" i="3" s="1"/>
  <c r="K232" i="3"/>
  <c r="H232" i="3"/>
  <c r="J232" i="3" s="1"/>
  <c r="K251" i="3"/>
  <c r="H251" i="3"/>
  <c r="J251" i="3" s="1"/>
  <c r="K250" i="3"/>
  <c r="H250" i="3"/>
  <c r="J250" i="3" s="1"/>
  <c r="K249" i="3"/>
  <c r="H249" i="3"/>
  <c r="J249" i="3" s="1"/>
  <c r="K248" i="3"/>
  <c r="H248" i="3"/>
  <c r="J248" i="3" s="1"/>
  <c r="K247" i="3"/>
  <c r="H247" i="3"/>
  <c r="J247" i="3" s="1"/>
  <c r="K246" i="3"/>
  <c r="H246" i="3"/>
  <c r="J246" i="3" s="1"/>
  <c r="K213" i="3"/>
  <c r="H213" i="3"/>
  <c r="J213" i="3" s="1"/>
  <c r="K212" i="3"/>
  <c r="H212" i="3"/>
  <c r="J212" i="3" s="1"/>
  <c r="K211" i="3"/>
  <c r="H211" i="3"/>
  <c r="J211" i="3" s="1"/>
  <c r="K210" i="3"/>
  <c r="H210" i="3"/>
  <c r="J210" i="3" s="1"/>
  <c r="K209" i="3"/>
  <c r="H209" i="3"/>
  <c r="J209" i="3" s="1"/>
  <c r="K208" i="3"/>
  <c r="H208" i="3"/>
  <c r="J208" i="3" s="1"/>
  <c r="K207" i="3"/>
  <c r="H207" i="3"/>
  <c r="J207" i="3" s="1"/>
  <c r="K220" i="3"/>
  <c r="H220" i="3"/>
  <c r="J220" i="3" s="1"/>
  <c r="K219" i="3"/>
  <c r="H219" i="3"/>
  <c r="J219" i="3" s="1"/>
  <c r="K218" i="3"/>
  <c r="H218" i="3"/>
  <c r="J218" i="3" s="1"/>
  <c r="K217" i="3"/>
  <c r="H217" i="3"/>
  <c r="J217" i="3" s="1"/>
  <c r="K216" i="3"/>
  <c r="H216" i="3"/>
  <c r="J216" i="3" s="1"/>
  <c r="K215" i="3"/>
  <c r="H215" i="3"/>
  <c r="J215" i="3" s="1"/>
  <c r="K214" i="3"/>
  <c r="H214" i="3"/>
  <c r="J214" i="3" s="1"/>
  <c r="K178" i="3"/>
  <c r="H178" i="3"/>
  <c r="J178" i="3" s="1"/>
  <c r="K177" i="3"/>
  <c r="H177" i="3"/>
  <c r="J177" i="3" s="1"/>
  <c r="K176" i="3"/>
  <c r="H176" i="3"/>
  <c r="J176" i="3" s="1"/>
  <c r="K175" i="3"/>
  <c r="H175" i="3"/>
  <c r="J175" i="3" s="1"/>
  <c r="K174" i="3"/>
  <c r="H174" i="3"/>
  <c r="J174" i="3" s="1"/>
  <c r="K173" i="3"/>
  <c r="H173" i="3"/>
  <c r="J173" i="3" s="1"/>
  <c r="K172" i="3"/>
  <c r="H172" i="3"/>
  <c r="J172" i="3" s="1"/>
  <c r="K186" i="3"/>
  <c r="H186" i="3"/>
  <c r="J186" i="3" s="1"/>
  <c r="K185" i="3"/>
  <c r="H185" i="3"/>
  <c r="J185" i="3" s="1"/>
  <c r="K184" i="3"/>
  <c r="H184" i="3"/>
  <c r="J184" i="3" s="1"/>
  <c r="K183" i="3"/>
  <c r="H183" i="3"/>
  <c r="J183" i="3" s="1"/>
  <c r="K182" i="3"/>
  <c r="H182" i="3"/>
  <c r="J182" i="3" s="1"/>
  <c r="K181" i="3"/>
  <c r="H181" i="3"/>
  <c r="J181" i="3" s="1"/>
  <c r="K180" i="3"/>
  <c r="H180" i="3"/>
  <c r="J180" i="3" s="1"/>
  <c r="K179" i="3"/>
  <c r="H179" i="3"/>
  <c r="J179" i="3" s="1"/>
  <c r="K190" i="3"/>
  <c r="H190" i="3"/>
  <c r="J190" i="3" s="1"/>
  <c r="K189" i="3"/>
  <c r="H189" i="3"/>
  <c r="J189" i="3" s="1"/>
  <c r="K188" i="3"/>
  <c r="H188" i="3"/>
  <c r="J188" i="3" s="1"/>
  <c r="K187" i="3"/>
  <c r="H187" i="3"/>
  <c r="J187" i="3" s="1"/>
  <c r="K191" i="3"/>
  <c r="H191" i="3"/>
  <c r="J191" i="3" s="1"/>
  <c r="K143" i="3"/>
  <c r="H143" i="3"/>
  <c r="J143" i="3" s="1"/>
  <c r="K142" i="3"/>
  <c r="H142" i="3"/>
  <c r="J142" i="3" s="1"/>
  <c r="K141" i="3"/>
  <c r="H141" i="3"/>
  <c r="J141" i="3" s="1"/>
  <c r="K140" i="3"/>
  <c r="H140" i="3"/>
  <c r="J140" i="3" s="1"/>
  <c r="K139" i="3"/>
  <c r="H139" i="3"/>
  <c r="J139" i="3" s="1"/>
  <c r="K138" i="3"/>
  <c r="H138" i="3"/>
  <c r="J138" i="3" s="1"/>
  <c r="K137" i="3"/>
  <c r="H137" i="3"/>
  <c r="J137" i="3" s="1"/>
  <c r="K151" i="3"/>
  <c r="H151" i="3"/>
  <c r="J151" i="3" s="1"/>
  <c r="K150" i="3"/>
  <c r="H150" i="3"/>
  <c r="J150" i="3" s="1"/>
  <c r="K149" i="3"/>
  <c r="H149" i="3"/>
  <c r="J149" i="3" s="1"/>
  <c r="K148" i="3"/>
  <c r="H148" i="3"/>
  <c r="J148" i="3" s="1"/>
  <c r="K147" i="3"/>
  <c r="H147" i="3"/>
  <c r="J147" i="3" s="1"/>
  <c r="K146" i="3"/>
  <c r="H146" i="3"/>
  <c r="J146" i="3" s="1"/>
  <c r="K145" i="3"/>
  <c r="H145" i="3"/>
  <c r="J145" i="3" s="1"/>
  <c r="K144" i="3"/>
  <c r="H144" i="3"/>
  <c r="J144" i="3" s="1"/>
  <c r="K155" i="3"/>
  <c r="H155" i="3"/>
  <c r="J155" i="3" s="1"/>
  <c r="K154" i="3"/>
  <c r="H154" i="3"/>
  <c r="J154" i="3" s="1"/>
  <c r="K153" i="3"/>
  <c r="H153" i="3"/>
  <c r="J153" i="3" s="1"/>
  <c r="K152" i="3"/>
  <c r="H152" i="3"/>
  <c r="J152" i="3" s="1"/>
  <c r="K156" i="3"/>
  <c r="H156" i="3"/>
  <c r="J156" i="3" s="1"/>
  <c r="K115" i="3"/>
  <c r="H115" i="3"/>
  <c r="J115" i="3" s="1"/>
  <c r="K114" i="3"/>
  <c r="H114" i="3"/>
  <c r="J114" i="3" s="1"/>
  <c r="K113" i="3"/>
  <c r="H113" i="3"/>
  <c r="J113" i="3" s="1"/>
  <c r="K112" i="3"/>
  <c r="H112" i="3"/>
  <c r="J112" i="3" s="1"/>
  <c r="K111" i="3"/>
  <c r="H111" i="3"/>
  <c r="J111" i="3" s="1"/>
  <c r="K110" i="3"/>
  <c r="H110" i="3"/>
  <c r="J110" i="3" s="1"/>
  <c r="K109" i="3"/>
  <c r="H109" i="3"/>
  <c r="J109" i="3" s="1"/>
  <c r="K108" i="3"/>
  <c r="H108" i="3"/>
  <c r="J108" i="3" s="1"/>
  <c r="K106" i="3"/>
  <c r="H106" i="3"/>
  <c r="J106" i="3" s="1"/>
  <c r="K105" i="3"/>
  <c r="H105" i="3"/>
  <c r="J105" i="3" s="1"/>
  <c r="K104" i="3"/>
  <c r="H104" i="3"/>
  <c r="J104" i="3" s="1"/>
  <c r="K103" i="3"/>
  <c r="H103" i="3"/>
  <c r="J103" i="3" s="1"/>
  <c r="K102" i="3"/>
  <c r="H102" i="3"/>
  <c r="J102" i="3" s="1"/>
  <c r="K101" i="3"/>
  <c r="H101" i="3"/>
  <c r="J101" i="3" s="1"/>
  <c r="K100" i="3"/>
  <c r="H100" i="3"/>
  <c r="J100" i="3" s="1"/>
  <c r="K99" i="3"/>
  <c r="H99" i="3"/>
  <c r="J99" i="3" s="1"/>
  <c r="X520" i="6" l="1"/>
  <c r="W520" i="6" s="1"/>
  <c r="U520" i="6"/>
  <c r="R520" i="6"/>
  <c r="T520" i="6" s="1"/>
  <c r="X519" i="6"/>
  <c r="W519" i="6" s="1"/>
  <c r="U519" i="6"/>
  <c r="R519" i="6"/>
  <c r="T519" i="6" s="1"/>
  <c r="X518" i="6"/>
  <c r="W518" i="6" s="1"/>
  <c r="U518" i="6"/>
  <c r="R518" i="6"/>
  <c r="T518" i="6" s="1"/>
  <c r="X517" i="6"/>
  <c r="W517" i="6" s="1"/>
  <c r="U517" i="6"/>
  <c r="R517" i="6"/>
  <c r="T517" i="6" s="1"/>
  <c r="X516" i="6"/>
  <c r="W516" i="6" s="1"/>
  <c r="U516" i="6"/>
  <c r="R516" i="6"/>
  <c r="T516" i="6" s="1"/>
  <c r="X515" i="6"/>
  <c r="W515" i="6" s="1"/>
  <c r="U515" i="6"/>
  <c r="R515" i="6"/>
  <c r="T515" i="6" s="1"/>
  <c r="X514" i="6"/>
  <c r="W514" i="6" s="1"/>
  <c r="U514" i="6"/>
  <c r="R514" i="6"/>
  <c r="T514" i="6" s="1"/>
  <c r="X513" i="6"/>
  <c r="W513" i="6" s="1"/>
  <c r="U513" i="6"/>
  <c r="R513" i="6"/>
  <c r="T513" i="6" s="1"/>
  <c r="X512" i="6"/>
  <c r="W512" i="6" s="1"/>
  <c r="U512" i="6"/>
  <c r="R512" i="6"/>
  <c r="T512" i="6" s="1"/>
  <c r="X511" i="6"/>
  <c r="W511" i="6" s="1"/>
  <c r="U511" i="6"/>
  <c r="R511" i="6"/>
  <c r="T511" i="6" s="1"/>
  <c r="X510" i="6"/>
  <c r="W510" i="6" s="1"/>
  <c r="U510" i="6"/>
  <c r="R510" i="6"/>
  <c r="T510" i="6" s="1"/>
  <c r="X509" i="6"/>
  <c r="W509" i="6" s="1"/>
  <c r="U509" i="6"/>
  <c r="R509" i="6"/>
  <c r="T509" i="6" s="1"/>
  <c r="X508" i="6"/>
  <c r="W508" i="6" s="1"/>
  <c r="U508" i="6"/>
  <c r="R508" i="6"/>
  <c r="T508" i="6" s="1"/>
  <c r="X507" i="6"/>
  <c r="W507" i="6" s="1"/>
  <c r="U507" i="6"/>
  <c r="R507" i="6"/>
  <c r="T507" i="6" s="1"/>
  <c r="X506" i="6"/>
  <c r="W506" i="6" s="1"/>
  <c r="U506" i="6"/>
  <c r="R506" i="6"/>
  <c r="T506" i="6" s="1"/>
  <c r="S504" i="6"/>
  <c r="X504" i="6" s="1"/>
  <c r="W504" i="6" s="1"/>
  <c r="X488" i="6"/>
  <c r="W488" i="6" s="1"/>
  <c r="U488" i="6"/>
  <c r="R488" i="6"/>
  <c r="T488" i="6" s="1"/>
  <c r="X487" i="6"/>
  <c r="W487" i="6" s="1"/>
  <c r="U487" i="6"/>
  <c r="R487" i="6"/>
  <c r="T487" i="6" s="1"/>
  <c r="X486" i="6"/>
  <c r="W486" i="6" s="1"/>
  <c r="U486" i="6"/>
  <c r="R486" i="6"/>
  <c r="T486" i="6" s="1"/>
  <c r="X485" i="6"/>
  <c r="W485" i="6" s="1"/>
  <c r="U485" i="6"/>
  <c r="R485" i="6"/>
  <c r="T485" i="6" s="1"/>
  <c r="X483" i="6"/>
  <c r="W483" i="6" s="1"/>
  <c r="U483" i="6"/>
  <c r="R483" i="6"/>
  <c r="T483" i="6" s="1"/>
  <c r="X482" i="6"/>
  <c r="W482" i="6" s="1"/>
  <c r="U482" i="6"/>
  <c r="R482" i="6"/>
  <c r="T482" i="6" s="1"/>
  <c r="X481" i="6"/>
  <c r="W481" i="6" s="1"/>
  <c r="U481" i="6"/>
  <c r="R481" i="6"/>
  <c r="T481" i="6" s="1"/>
  <c r="X480" i="6"/>
  <c r="W480" i="6" s="1"/>
  <c r="U480" i="6"/>
  <c r="R480" i="6"/>
  <c r="T480" i="6" s="1"/>
  <c r="X479" i="6"/>
  <c r="W479" i="6" s="1"/>
  <c r="U479" i="6"/>
  <c r="R479" i="6"/>
  <c r="T479" i="6" s="1"/>
  <c r="X478" i="6"/>
  <c r="W478" i="6" s="1"/>
  <c r="U478" i="6"/>
  <c r="R478" i="6"/>
  <c r="T478" i="6" s="1"/>
  <c r="X477" i="6"/>
  <c r="W477" i="6" s="1"/>
  <c r="U477" i="6"/>
  <c r="R477" i="6"/>
  <c r="T477" i="6" s="1"/>
  <c r="X476" i="6"/>
  <c r="W476" i="6" s="1"/>
  <c r="U476" i="6"/>
  <c r="R476" i="6"/>
  <c r="T476" i="6" s="1"/>
  <c r="X475" i="6"/>
  <c r="W475" i="6" s="1"/>
  <c r="U475" i="6"/>
  <c r="R475" i="6"/>
  <c r="T475" i="6" s="1"/>
  <c r="X473" i="6"/>
  <c r="W473" i="6" s="1"/>
  <c r="U473" i="6"/>
  <c r="R473" i="6"/>
  <c r="T473" i="6" s="1"/>
  <c r="X472" i="6"/>
  <c r="W472" i="6" s="1"/>
  <c r="U472" i="6"/>
  <c r="R472" i="6"/>
  <c r="T472" i="6" s="1"/>
  <c r="X471" i="6"/>
  <c r="W471" i="6" s="1"/>
  <c r="U471" i="6"/>
  <c r="R471" i="6"/>
  <c r="T471" i="6" s="1"/>
  <c r="X470" i="6"/>
  <c r="W470" i="6" s="1"/>
  <c r="U470" i="6"/>
  <c r="R470" i="6"/>
  <c r="T470" i="6" s="1"/>
  <c r="X469" i="6"/>
  <c r="W469" i="6" s="1"/>
  <c r="U469" i="6"/>
  <c r="R469" i="6"/>
  <c r="T469" i="6" s="1"/>
  <c r="X468" i="6"/>
  <c r="W468" i="6" s="1"/>
  <c r="U468" i="6"/>
  <c r="R468" i="6"/>
  <c r="T468" i="6" s="1"/>
  <c r="X466" i="6"/>
  <c r="W466" i="6" s="1"/>
  <c r="U466" i="6"/>
  <c r="R466" i="6"/>
  <c r="T466" i="6" s="1"/>
  <c r="X465" i="6"/>
  <c r="W465" i="6" s="1"/>
  <c r="U465" i="6"/>
  <c r="R465" i="6"/>
  <c r="T465" i="6" s="1"/>
  <c r="X464" i="6"/>
  <c r="W464" i="6" s="1"/>
  <c r="U464" i="6"/>
  <c r="R464" i="6"/>
  <c r="T464" i="6" s="1"/>
  <c r="X462" i="6"/>
  <c r="W462" i="6" s="1"/>
  <c r="U462" i="6"/>
  <c r="R462" i="6"/>
  <c r="T462" i="6" s="1"/>
  <c r="X461" i="6"/>
  <c r="W461" i="6" s="1"/>
  <c r="U461" i="6"/>
  <c r="R461" i="6"/>
  <c r="T461" i="6" s="1"/>
  <c r="X460" i="6"/>
  <c r="W460" i="6" s="1"/>
  <c r="U460" i="6"/>
  <c r="R460" i="6"/>
  <c r="T460" i="6" s="1"/>
  <c r="X459" i="6"/>
  <c r="W459" i="6" s="1"/>
  <c r="U459" i="6"/>
  <c r="R459" i="6"/>
  <c r="T459" i="6" s="1"/>
  <c r="X458" i="6"/>
  <c r="W458" i="6" s="1"/>
  <c r="U458" i="6"/>
  <c r="R458" i="6"/>
  <c r="T458" i="6" s="1"/>
  <c r="X457" i="6"/>
  <c r="W457" i="6" s="1"/>
  <c r="U457" i="6"/>
  <c r="R457" i="6"/>
  <c r="T457" i="6" s="1"/>
  <c r="X456" i="6"/>
  <c r="W456" i="6" s="1"/>
  <c r="U456" i="6"/>
  <c r="R456" i="6"/>
  <c r="T456" i="6" s="1"/>
  <c r="X455" i="6"/>
  <c r="W455" i="6" s="1"/>
  <c r="U455" i="6"/>
  <c r="R455" i="6"/>
  <c r="T455" i="6" s="1"/>
  <c r="X454" i="6"/>
  <c r="W454" i="6" s="1"/>
  <c r="U454" i="6"/>
  <c r="R454" i="6"/>
  <c r="T454" i="6" s="1"/>
  <c r="X453" i="6"/>
  <c r="W453" i="6" s="1"/>
  <c r="U453" i="6"/>
  <c r="R453" i="6"/>
  <c r="T453" i="6" s="1"/>
  <c r="X452" i="6"/>
  <c r="W452" i="6" s="1"/>
  <c r="U452" i="6"/>
  <c r="R452" i="6"/>
  <c r="T452" i="6" s="1"/>
  <c r="X451" i="6"/>
  <c r="W451" i="6" s="1"/>
  <c r="U451" i="6"/>
  <c r="R451" i="6"/>
  <c r="T451" i="6" s="1"/>
  <c r="X450" i="6"/>
  <c r="W450" i="6" s="1"/>
  <c r="U450" i="6"/>
  <c r="R450" i="6"/>
  <c r="T450" i="6" s="1"/>
  <c r="X449" i="6"/>
  <c r="W449" i="6" s="1"/>
  <c r="U449" i="6"/>
  <c r="R449" i="6"/>
  <c r="T449" i="6" s="1"/>
  <c r="X448" i="6"/>
  <c r="W448" i="6" s="1"/>
  <c r="U448" i="6"/>
  <c r="R448" i="6"/>
  <c r="T448" i="6" s="1"/>
  <c r="X447" i="6"/>
  <c r="W447" i="6" s="1"/>
  <c r="U447" i="6"/>
  <c r="R447" i="6"/>
  <c r="T447" i="6" s="1"/>
  <c r="X446" i="6"/>
  <c r="W446" i="6" s="1"/>
  <c r="U446" i="6"/>
  <c r="R446" i="6"/>
  <c r="T446" i="6" s="1"/>
  <c r="X445" i="6"/>
  <c r="W445" i="6" s="1"/>
  <c r="U445" i="6"/>
  <c r="R445" i="6"/>
  <c r="T445" i="6" s="1"/>
  <c r="X444" i="6"/>
  <c r="W444" i="6" s="1"/>
  <c r="U444" i="6"/>
  <c r="R444" i="6"/>
  <c r="T444" i="6" s="1"/>
  <c r="X442" i="6"/>
  <c r="W442" i="6" s="1"/>
  <c r="U442" i="6"/>
  <c r="R442" i="6"/>
  <c r="T442" i="6" s="1"/>
  <c r="X441" i="6"/>
  <c r="W441" i="6" s="1"/>
  <c r="U441" i="6"/>
  <c r="R441" i="6"/>
  <c r="T441" i="6" s="1"/>
  <c r="X440" i="6"/>
  <c r="W440" i="6" s="1"/>
  <c r="U440" i="6"/>
  <c r="R440" i="6"/>
  <c r="T440" i="6" s="1"/>
  <c r="X439" i="6"/>
  <c r="W439" i="6" s="1"/>
  <c r="U439" i="6"/>
  <c r="R439" i="6"/>
  <c r="T439" i="6" s="1"/>
  <c r="X438" i="6"/>
  <c r="W438" i="6" s="1"/>
  <c r="U438" i="6"/>
  <c r="R438" i="6"/>
  <c r="T438" i="6" s="1"/>
  <c r="X437" i="6"/>
  <c r="W437" i="6" s="1"/>
  <c r="U437" i="6"/>
  <c r="R437" i="6"/>
  <c r="T437" i="6" s="1"/>
  <c r="X436" i="6"/>
  <c r="W436" i="6" s="1"/>
  <c r="U436" i="6"/>
  <c r="R436" i="6"/>
  <c r="T436" i="6" s="1"/>
  <c r="X435" i="6"/>
  <c r="W435" i="6" s="1"/>
  <c r="U435" i="6"/>
  <c r="R435" i="6"/>
  <c r="T435" i="6" s="1"/>
  <c r="X434" i="6"/>
  <c r="W434" i="6" s="1"/>
  <c r="U434" i="6"/>
  <c r="R434" i="6"/>
  <c r="T434" i="6" s="1"/>
  <c r="X433" i="6"/>
  <c r="W433" i="6" s="1"/>
  <c r="U433" i="6"/>
  <c r="R433" i="6"/>
  <c r="T433" i="6" s="1"/>
  <c r="X432" i="6"/>
  <c r="W432" i="6" s="1"/>
  <c r="U432" i="6"/>
  <c r="R432" i="6"/>
  <c r="T432" i="6" s="1"/>
  <c r="X430" i="6"/>
  <c r="W430" i="6" s="1"/>
  <c r="U430" i="6"/>
  <c r="R430" i="6"/>
  <c r="T430" i="6" s="1"/>
  <c r="X429" i="6"/>
  <c r="W429" i="6" s="1"/>
  <c r="U429" i="6"/>
  <c r="R429" i="6"/>
  <c r="T429" i="6" s="1"/>
  <c r="X428" i="6"/>
  <c r="W428" i="6" s="1"/>
  <c r="U428" i="6"/>
  <c r="R428" i="6"/>
  <c r="T428" i="6" s="1"/>
  <c r="X427" i="6"/>
  <c r="W427" i="6" s="1"/>
  <c r="U427" i="6"/>
  <c r="R427" i="6"/>
  <c r="T427" i="6" s="1"/>
  <c r="X426" i="6"/>
  <c r="W426" i="6" s="1"/>
  <c r="U426" i="6"/>
  <c r="R426" i="6"/>
  <c r="T426" i="6" s="1"/>
  <c r="X425" i="6"/>
  <c r="W425" i="6" s="1"/>
  <c r="U425" i="6"/>
  <c r="R425" i="6"/>
  <c r="T425" i="6" s="1"/>
  <c r="X424" i="6"/>
  <c r="W424" i="6" s="1"/>
  <c r="U424" i="6"/>
  <c r="R424" i="6"/>
  <c r="T424" i="6" s="1"/>
  <c r="X423" i="6"/>
  <c r="W423" i="6" s="1"/>
  <c r="U423" i="6"/>
  <c r="R423" i="6"/>
  <c r="T423" i="6" s="1"/>
  <c r="X422" i="6"/>
  <c r="W422" i="6" s="1"/>
  <c r="U422" i="6"/>
  <c r="R422" i="6"/>
  <c r="T422" i="6" s="1"/>
  <c r="X421" i="6"/>
  <c r="W421" i="6" s="1"/>
  <c r="U421" i="6"/>
  <c r="R421" i="6"/>
  <c r="T421" i="6" s="1"/>
  <c r="X420" i="6"/>
  <c r="W420" i="6" s="1"/>
  <c r="U420" i="6"/>
  <c r="R420" i="6"/>
  <c r="T420" i="6" s="1"/>
  <c r="X419" i="6"/>
  <c r="W419" i="6" s="1"/>
  <c r="U419" i="6"/>
  <c r="R419" i="6"/>
  <c r="T419" i="6" s="1"/>
  <c r="X418" i="6"/>
  <c r="W418" i="6" s="1"/>
  <c r="U418" i="6"/>
  <c r="R418" i="6"/>
  <c r="T418" i="6" s="1"/>
  <c r="X417" i="6"/>
  <c r="W417" i="6" s="1"/>
  <c r="U417" i="6"/>
  <c r="R417" i="6"/>
  <c r="T417" i="6" s="1"/>
  <c r="X416" i="6"/>
  <c r="W416" i="6" s="1"/>
  <c r="U416" i="6"/>
  <c r="R416" i="6"/>
  <c r="T416" i="6" s="1"/>
  <c r="X415" i="6"/>
  <c r="W415" i="6" s="1"/>
  <c r="U415" i="6"/>
  <c r="R415" i="6"/>
  <c r="T415" i="6" s="1"/>
  <c r="X414" i="6"/>
  <c r="W414" i="6" s="1"/>
  <c r="U414" i="6"/>
  <c r="R414" i="6"/>
  <c r="T414" i="6" s="1"/>
  <c r="X413" i="6"/>
  <c r="W413" i="6" s="1"/>
  <c r="U413" i="6"/>
  <c r="R413" i="6"/>
  <c r="T413" i="6" s="1"/>
  <c r="X411" i="6"/>
  <c r="W411" i="6" s="1"/>
  <c r="U411" i="6"/>
  <c r="R411" i="6"/>
  <c r="T411" i="6" s="1"/>
  <c r="X410" i="6"/>
  <c r="W410" i="6" s="1"/>
  <c r="U410" i="6"/>
  <c r="R410" i="6"/>
  <c r="T410" i="6" s="1"/>
  <c r="X409" i="6"/>
  <c r="W409" i="6" s="1"/>
  <c r="U409" i="6"/>
  <c r="R409" i="6"/>
  <c r="T409" i="6" s="1"/>
  <c r="X408" i="6"/>
  <c r="W408" i="6" s="1"/>
  <c r="U408" i="6"/>
  <c r="R408" i="6"/>
  <c r="T408" i="6" s="1"/>
  <c r="X407" i="6"/>
  <c r="W407" i="6" s="1"/>
  <c r="U407" i="6"/>
  <c r="R407" i="6"/>
  <c r="T407" i="6" s="1"/>
  <c r="X406" i="6"/>
  <c r="W406" i="6" s="1"/>
  <c r="U406" i="6"/>
  <c r="R406" i="6"/>
  <c r="T406" i="6" s="1"/>
  <c r="X405" i="6"/>
  <c r="W405" i="6" s="1"/>
  <c r="U405" i="6"/>
  <c r="R405" i="6"/>
  <c r="T405" i="6" s="1"/>
  <c r="X404" i="6"/>
  <c r="W404" i="6" s="1"/>
  <c r="U404" i="6"/>
  <c r="R404" i="6"/>
  <c r="T404" i="6" s="1"/>
  <c r="X403" i="6"/>
  <c r="W403" i="6" s="1"/>
  <c r="U403" i="6"/>
  <c r="R403" i="6"/>
  <c r="T403" i="6" s="1"/>
  <c r="X402" i="6"/>
  <c r="W402" i="6" s="1"/>
  <c r="U402" i="6"/>
  <c r="R402" i="6"/>
  <c r="T402" i="6" s="1"/>
  <c r="X401" i="6"/>
  <c r="W401" i="6" s="1"/>
  <c r="U401" i="6"/>
  <c r="R401" i="6"/>
  <c r="T401" i="6" s="1"/>
  <c r="X400" i="6"/>
  <c r="W400" i="6" s="1"/>
  <c r="U400" i="6"/>
  <c r="R400" i="6"/>
  <c r="T400" i="6" s="1"/>
  <c r="X399" i="6"/>
  <c r="W399" i="6" s="1"/>
  <c r="U399" i="6"/>
  <c r="R399" i="6"/>
  <c r="T399" i="6" s="1"/>
  <c r="X398" i="6"/>
  <c r="W398" i="6" s="1"/>
  <c r="U398" i="6"/>
  <c r="R398" i="6"/>
  <c r="T398" i="6" s="1"/>
  <c r="X397" i="6"/>
  <c r="W397" i="6" s="1"/>
  <c r="U397" i="6"/>
  <c r="R397" i="6"/>
  <c r="T397" i="6" s="1"/>
  <c r="X396" i="6"/>
  <c r="W396" i="6" s="1"/>
  <c r="U396" i="6"/>
  <c r="R396" i="6"/>
  <c r="T396" i="6" s="1"/>
  <c r="X395" i="6"/>
  <c r="W395" i="6" s="1"/>
  <c r="U395" i="6"/>
  <c r="R395" i="6"/>
  <c r="T395" i="6" s="1"/>
  <c r="X394" i="6"/>
  <c r="W394" i="6" s="1"/>
  <c r="U394" i="6"/>
  <c r="R394" i="6"/>
  <c r="T394" i="6" s="1"/>
  <c r="X392" i="6"/>
  <c r="W392" i="6" s="1"/>
  <c r="U392" i="6"/>
  <c r="R392" i="6"/>
  <c r="T392" i="6" s="1"/>
  <c r="X391" i="6"/>
  <c r="W391" i="6" s="1"/>
  <c r="U391" i="6"/>
  <c r="R391" i="6"/>
  <c r="T391" i="6" s="1"/>
  <c r="X390" i="6"/>
  <c r="W390" i="6" s="1"/>
  <c r="U390" i="6"/>
  <c r="R390" i="6"/>
  <c r="T390" i="6" s="1"/>
  <c r="X389" i="6"/>
  <c r="W389" i="6" s="1"/>
  <c r="U389" i="6"/>
  <c r="R389" i="6"/>
  <c r="T389" i="6" s="1"/>
  <c r="X388" i="6"/>
  <c r="W388" i="6" s="1"/>
  <c r="U388" i="6"/>
  <c r="R388" i="6"/>
  <c r="T388" i="6" s="1"/>
  <c r="X387" i="6"/>
  <c r="W387" i="6" s="1"/>
  <c r="U387" i="6"/>
  <c r="R387" i="6"/>
  <c r="T387" i="6" s="1"/>
  <c r="X386" i="6"/>
  <c r="W386" i="6" s="1"/>
  <c r="U386" i="6"/>
  <c r="R386" i="6"/>
  <c r="T386" i="6" s="1"/>
  <c r="X385" i="6"/>
  <c r="W385" i="6" s="1"/>
  <c r="U385" i="6"/>
  <c r="R385" i="6"/>
  <c r="T385" i="6" s="1"/>
  <c r="X384" i="6"/>
  <c r="W384" i="6" s="1"/>
  <c r="U384" i="6"/>
  <c r="R384" i="6"/>
  <c r="T384" i="6" s="1"/>
  <c r="X383" i="6"/>
  <c r="W383" i="6" s="1"/>
  <c r="U383" i="6"/>
  <c r="R383" i="6"/>
  <c r="T383" i="6" s="1"/>
  <c r="X382" i="6"/>
  <c r="W382" i="6" s="1"/>
  <c r="U382" i="6"/>
  <c r="R382" i="6"/>
  <c r="T382" i="6" s="1"/>
  <c r="X381" i="6"/>
  <c r="W381" i="6" s="1"/>
  <c r="U381" i="6"/>
  <c r="R381" i="6"/>
  <c r="T381" i="6" s="1"/>
  <c r="X380" i="6"/>
  <c r="W380" i="6" s="1"/>
  <c r="U380" i="6"/>
  <c r="R380" i="6"/>
  <c r="T380" i="6" s="1"/>
  <c r="X379" i="6"/>
  <c r="W379" i="6" s="1"/>
  <c r="U379" i="6"/>
  <c r="R379" i="6"/>
  <c r="T379" i="6" s="1"/>
  <c r="X378" i="6"/>
  <c r="W378" i="6" s="1"/>
  <c r="U378" i="6"/>
  <c r="R378" i="6"/>
  <c r="T378" i="6" s="1"/>
  <c r="X377" i="6"/>
  <c r="W377" i="6" s="1"/>
  <c r="U377" i="6"/>
  <c r="R377" i="6"/>
  <c r="T377" i="6" s="1"/>
  <c r="X376" i="6"/>
  <c r="W376" i="6" s="1"/>
  <c r="U376" i="6"/>
  <c r="R376" i="6"/>
  <c r="T376" i="6" s="1"/>
  <c r="X375" i="6"/>
  <c r="W375" i="6" s="1"/>
  <c r="U375" i="6"/>
  <c r="R375" i="6"/>
  <c r="T375" i="6" s="1"/>
  <c r="X374" i="6"/>
  <c r="W374" i="6" s="1"/>
  <c r="U374" i="6"/>
  <c r="R374" i="6"/>
  <c r="T374" i="6" s="1"/>
  <c r="X373" i="6"/>
  <c r="W373" i="6" s="1"/>
  <c r="U373" i="6"/>
  <c r="R373" i="6"/>
  <c r="T373" i="6" s="1"/>
  <c r="X372" i="6"/>
  <c r="W372" i="6" s="1"/>
  <c r="U372" i="6"/>
  <c r="R372" i="6"/>
  <c r="T372" i="6" s="1"/>
  <c r="X371" i="6"/>
  <c r="W371" i="6" s="1"/>
  <c r="U371" i="6"/>
  <c r="R371" i="6"/>
  <c r="T371" i="6" s="1"/>
  <c r="X370" i="6"/>
  <c r="W370" i="6" s="1"/>
  <c r="U370" i="6"/>
  <c r="R370" i="6"/>
  <c r="T370" i="6" s="1"/>
  <c r="X369" i="6"/>
  <c r="W369" i="6" s="1"/>
  <c r="U369" i="6"/>
  <c r="R369" i="6"/>
  <c r="T369" i="6" s="1"/>
  <c r="X368" i="6"/>
  <c r="W368" i="6" s="1"/>
  <c r="U368" i="6"/>
  <c r="R368" i="6"/>
  <c r="T368" i="6" s="1"/>
  <c r="X367" i="6"/>
  <c r="W367" i="6" s="1"/>
  <c r="U367" i="6"/>
  <c r="R367" i="6"/>
  <c r="T367" i="6" s="1"/>
  <c r="X366" i="6"/>
  <c r="W366" i="6" s="1"/>
  <c r="U366" i="6"/>
  <c r="R366" i="6"/>
  <c r="T366" i="6" s="1"/>
  <c r="X365" i="6"/>
  <c r="W365" i="6" s="1"/>
  <c r="U365" i="6"/>
  <c r="R365" i="6"/>
  <c r="T365" i="6" s="1"/>
  <c r="X363" i="6"/>
  <c r="W363" i="6" s="1"/>
  <c r="U363" i="6"/>
  <c r="R363" i="6"/>
  <c r="T363" i="6" s="1"/>
  <c r="X362" i="6"/>
  <c r="W362" i="6" s="1"/>
  <c r="U362" i="6"/>
  <c r="R362" i="6"/>
  <c r="T362" i="6" s="1"/>
  <c r="X361" i="6"/>
  <c r="W361" i="6" s="1"/>
  <c r="U361" i="6"/>
  <c r="R361" i="6"/>
  <c r="T361" i="6" s="1"/>
  <c r="X360" i="6"/>
  <c r="W360" i="6" s="1"/>
  <c r="U360" i="6"/>
  <c r="R360" i="6"/>
  <c r="T360" i="6" s="1"/>
  <c r="X359" i="6"/>
  <c r="W359" i="6" s="1"/>
  <c r="U359" i="6"/>
  <c r="R359" i="6"/>
  <c r="T359" i="6" s="1"/>
  <c r="X358" i="6"/>
  <c r="W358" i="6" s="1"/>
  <c r="U358" i="6"/>
  <c r="R358" i="6"/>
  <c r="T358" i="6" s="1"/>
  <c r="X357" i="6"/>
  <c r="W357" i="6" s="1"/>
  <c r="U357" i="6"/>
  <c r="R357" i="6"/>
  <c r="T357" i="6" s="1"/>
  <c r="X356" i="6"/>
  <c r="W356" i="6" s="1"/>
  <c r="U356" i="6"/>
  <c r="R356" i="6"/>
  <c r="T356" i="6" s="1"/>
  <c r="X355" i="6"/>
  <c r="W355" i="6" s="1"/>
  <c r="U355" i="6"/>
  <c r="R355" i="6"/>
  <c r="T355" i="6" s="1"/>
  <c r="X353" i="6"/>
  <c r="W353" i="6" s="1"/>
  <c r="U353" i="6"/>
  <c r="R353" i="6"/>
  <c r="T353" i="6" s="1"/>
  <c r="X352" i="6"/>
  <c r="W352" i="6" s="1"/>
  <c r="U352" i="6"/>
  <c r="R352" i="6"/>
  <c r="T352" i="6" s="1"/>
  <c r="X351" i="6"/>
  <c r="W351" i="6" s="1"/>
  <c r="U351" i="6"/>
  <c r="R351" i="6"/>
  <c r="T351" i="6" s="1"/>
  <c r="X350" i="6"/>
  <c r="W350" i="6" s="1"/>
  <c r="U350" i="6"/>
  <c r="R350" i="6"/>
  <c r="T350" i="6" s="1"/>
  <c r="X349" i="6"/>
  <c r="W349" i="6" s="1"/>
  <c r="U349" i="6"/>
  <c r="R349" i="6"/>
  <c r="T349" i="6" s="1"/>
  <c r="X348" i="6"/>
  <c r="W348" i="6" s="1"/>
  <c r="U348" i="6"/>
  <c r="R348" i="6"/>
  <c r="T348" i="6" s="1"/>
  <c r="X347" i="6"/>
  <c r="W347" i="6" s="1"/>
  <c r="U347" i="6"/>
  <c r="R347" i="6"/>
  <c r="T347" i="6" s="1"/>
  <c r="X346" i="6"/>
  <c r="W346" i="6" s="1"/>
  <c r="U346" i="6"/>
  <c r="R346" i="6"/>
  <c r="T346" i="6" s="1"/>
  <c r="X345" i="6"/>
  <c r="W345" i="6" s="1"/>
  <c r="U345" i="6"/>
  <c r="R345" i="6"/>
  <c r="T345" i="6" s="1"/>
  <c r="X344" i="6"/>
  <c r="W344" i="6" s="1"/>
  <c r="U344" i="6"/>
  <c r="R344" i="6"/>
  <c r="T344" i="6" s="1"/>
  <c r="X343" i="6"/>
  <c r="W343" i="6" s="1"/>
  <c r="U343" i="6"/>
  <c r="R343" i="6"/>
  <c r="T343" i="6" s="1"/>
  <c r="X342" i="6"/>
  <c r="W342" i="6" s="1"/>
  <c r="U342" i="6"/>
  <c r="R342" i="6"/>
  <c r="T342" i="6" s="1"/>
  <c r="X341" i="6"/>
  <c r="W341" i="6" s="1"/>
  <c r="U341" i="6"/>
  <c r="R341" i="6"/>
  <c r="T341" i="6" s="1"/>
  <c r="X340" i="6"/>
  <c r="W340" i="6" s="1"/>
  <c r="U340" i="6"/>
  <c r="R340" i="6"/>
  <c r="T340" i="6" s="1"/>
  <c r="X339" i="6"/>
  <c r="W339" i="6" s="1"/>
  <c r="U339" i="6"/>
  <c r="R339" i="6"/>
  <c r="T339" i="6" s="1"/>
  <c r="X338" i="6"/>
  <c r="W338" i="6" s="1"/>
  <c r="U338" i="6"/>
  <c r="R338" i="6"/>
  <c r="T338" i="6" s="1"/>
  <c r="X336" i="6"/>
  <c r="W336" i="6" s="1"/>
  <c r="U336" i="6"/>
  <c r="R336" i="6"/>
  <c r="T336" i="6" s="1"/>
  <c r="X335" i="6"/>
  <c r="W335" i="6" s="1"/>
  <c r="U335" i="6"/>
  <c r="R335" i="6"/>
  <c r="T335" i="6" s="1"/>
  <c r="X334" i="6"/>
  <c r="W334" i="6" s="1"/>
  <c r="U334" i="6"/>
  <c r="R334" i="6"/>
  <c r="T334" i="6" s="1"/>
  <c r="X333" i="6"/>
  <c r="W333" i="6" s="1"/>
  <c r="U333" i="6"/>
  <c r="R333" i="6"/>
  <c r="T333" i="6" s="1"/>
  <c r="X332" i="6"/>
  <c r="W332" i="6" s="1"/>
  <c r="U332" i="6"/>
  <c r="R332" i="6"/>
  <c r="T332" i="6" s="1"/>
  <c r="X331" i="6"/>
  <c r="W331" i="6" s="1"/>
  <c r="U331" i="6"/>
  <c r="R331" i="6"/>
  <c r="T331" i="6" s="1"/>
  <c r="X330" i="6"/>
  <c r="W330" i="6" s="1"/>
  <c r="U330" i="6"/>
  <c r="R330" i="6"/>
  <c r="T330" i="6" s="1"/>
  <c r="X329" i="6"/>
  <c r="W329" i="6" s="1"/>
  <c r="U329" i="6"/>
  <c r="R329" i="6"/>
  <c r="T329" i="6" s="1"/>
  <c r="X328" i="6"/>
  <c r="W328" i="6" s="1"/>
  <c r="U328" i="6"/>
  <c r="R328" i="6"/>
  <c r="T328" i="6" s="1"/>
  <c r="X327" i="6"/>
  <c r="W327" i="6" s="1"/>
  <c r="U327" i="6"/>
  <c r="R327" i="6"/>
  <c r="T327" i="6" s="1"/>
  <c r="X326" i="6"/>
  <c r="W326" i="6" s="1"/>
  <c r="U326" i="6"/>
  <c r="R326" i="6"/>
  <c r="T326" i="6" s="1"/>
  <c r="X325" i="6"/>
  <c r="W325" i="6" s="1"/>
  <c r="U325" i="6"/>
  <c r="R325" i="6"/>
  <c r="T325" i="6" s="1"/>
  <c r="X324" i="6"/>
  <c r="W324" i="6" s="1"/>
  <c r="U324" i="6"/>
  <c r="R324" i="6"/>
  <c r="T324" i="6" s="1"/>
  <c r="X323" i="6"/>
  <c r="W323" i="6" s="1"/>
  <c r="U323" i="6"/>
  <c r="R323" i="6"/>
  <c r="T323" i="6" s="1"/>
  <c r="X322" i="6"/>
  <c r="W322" i="6" s="1"/>
  <c r="U322" i="6"/>
  <c r="R322" i="6"/>
  <c r="T322" i="6" s="1"/>
  <c r="X321" i="6"/>
  <c r="W321" i="6" s="1"/>
  <c r="U321" i="6"/>
  <c r="R321" i="6"/>
  <c r="T321" i="6" s="1"/>
  <c r="X319" i="6"/>
  <c r="W319" i="6" s="1"/>
  <c r="U319" i="6"/>
  <c r="R319" i="6"/>
  <c r="T319" i="6" s="1"/>
  <c r="X318" i="6"/>
  <c r="W318" i="6" s="1"/>
  <c r="U318" i="6"/>
  <c r="R318" i="6"/>
  <c r="T318" i="6" s="1"/>
  <c r="X317" i="6"/>
  <c r="W317" i="6" s="1"/>
  <c r="U317" i="6"/>
  <c r="R317" i="6"/>
  <c r="T317" i="6" s="1"/>
  <c r="X316" i="6"/>
  <c r="W316" i="6" s="1"/>
  <c r="U316" i="6"/>
  <c r="R316" i="6"/>
  <c r="T316" i="6" s="1"/>
  <c r="X315" i="6"/>
  <c r="W315" i="6" s="1"/>
  <c r="U315" i="6"/>
  <c r="R315" i="6"/>
  <c r="T315" i="6" s="1"/>
  <c r="X314" i="6"/>
  <c r="W314" i="6" s="1"/>
  <c r="U314" i="6"/>
  <c r="R314" i="6"/>
  <c r="T314" i="6" s="1"/>
  <c r="X313" i="6"/>
  <c r="W313" i="6" s="1"/>
  <c r="U313" i="6"/>
  <c r="R313" i="6"/>
  <c r="T313" i="6" s="1"/>
  <c r="X312" i="6"/>
  <c r="W312" i="6" s="1"/>
  <c r="U312" i="6"/>
  <c r="R312" i="6"/>
  <c r="T312" i="6" s="1"/>
  <c r="X311" i="6"/>
  <c r="W311" i="6" s="1"/>
  <c r="U311" i="6"/>
  <c r="R311" i="6"/>
  <c r="T311" i="6" s="1"/>
  <c r="X310" i="6"/>
  <c r="W310" i="6" s="1"/>
  <c r="U310" i="6"/>
  <c r="R310" i="6"/>
  <c r="T310" i="6" s="1"/>
  <c r="X309" i="6"/>
  <c r="W309" i="6" s="1"/>
  <c r="U309" i="6"/>
  <c r="R309" i="6"/>
  <c r="T309" i="6" s="1"/>
  <c r="X308" i="6"/>
  <c r="W308" i="6" s="1"/>
  <c r="U308" i="6"/>
  <c r="R308" i="6"/>
  <c r="T308" i="6" s="1"/>
  <c r="X307" i="6"/>
  <c r="W307" i="6" s="1"/>
  <c r="U307" i="6"/>
  <c r="R307" i="6"/>
  <c r="T307" i="6" s="1"/>
  <c r="X306" i="6"/>
  <c r="W306" i="6" s="1"/>
  <c r="U306" i="6"/>
  <c r="R306" i="6"/>
  <c r="T306" i="6" s="1"/>
  <c r="X305" i="6"/>
  <c r="W305" i="6" s="1"/>
  <c r="U305" i="6"/>
  <c r="R305" i="6"/>
  <c r="T305" i="6" s="1"/>
  <c r="X304" i="6"/>
  <c r="W304" i="6" s="1"/>
  <c r="U304" i="6"/>
  <c r="R304" i="6"/>
  <c r="T304" i="6" s="1"/>
  <c r="X302" i="6"/>
  <c r="W302" i="6" s="1"/>
  <c r="U302" i="6"/>
  <c r="R302" i="6"/>
  <c r="T302" i="6" s="1"/>
  <c r="X301" i="6"/>
  <c r="W301" i="6" s="1"/>
  <c r="U301" i="6"/>
  <c r="R301" i="6"/>
  <c r="T301" i="6" s="1"/>
  <c r="X300" i="6"/>
  <c r="W300" i="6" s="1"/>
  <c r="U300" i="6"/>
  <c r="R300" i="6"/>
  <c r="T300" i="6" s="1"/>
  <c r="X299" i="6"/>
  <c r="W299" i="6" s="1"/>
  <c r="U299" i="6"/>
  <c r="R299" i="6"/>
  <c r="T299" i="6" s="1"/>
  <c r="X298" i="6"/>
  <c r="W298" i="6" s="1"/>
  <c r="U298" i="6"/>
  <c r="R298" i="6"/>
  <c r="T298" i="6" s="1"/>
  <c r="X297" i="6"/>
  <c r="W297" i="6" s="1"/>
  <c r="U297" i="6"/>
  <c r="R297" i="6"/>
  <c r="T297" i="6" s="1"/>
  <c r="X295" i="6"/>
  <c r="W295" i="6" s="1"/>
  <c r="U295" i="6"/>
  <c r="R295" i="6"/>
  <c r="T295" i="6" s="1"/>
  <c r="X294" i="6"/>
  <c r="W294" i="6" s="1"/>
  <c r="U294" i="6"/>
  <c r="R294" i="6"/>
  <c r="T294" i="6" s="1"/>
  <c r="X293" i="6"/>
  <c r="W293" i="6" s="1"/>
  <c r="U293" i="6"/>
  <c r="R293" i="6"/>
  <c r="T293" i="6" s="1"/>
  <c r="X292" i="6"/>
  <c r="W292" i="6" s="1"/>
  <c r="U292" i="6"/>
  <c r="R292" i="6"/>
  <c r="T292" i="6" s="1"/>
  <c r="X291" i="6"/>
  <c r="W291" i="6" s="1"/>
  <c r="U291" i="6"/>
  <c r="R291" i="6"/>
  <c r="T291" i="6" s="1"/>
  <c r="X290" i="6"/>
  <c r="W290" i="6" s="1"/>
  <c r="U290" i="6"/>
  <c r="R290" i="6"/>
  <c r="T290" i="6" s="1"/>
  <c r="X289" i="6"/>
  <c r="W289" i="6" s="1"/>
  <c r="U289" i="6"/>
  <c r="R289" i="6"/>
  <c r="T289" i="6" s="1"/>
  <c r="X288" i="6"/>
  <c r="W288" i="6" s="1"/>
  <c r="U288" i="6"/>
  <c r="R288" i="6"/>
  <c r="T288" i="6" s="1"/>
  <c r="X287" i="6"/>
  <c r="W287" i="6" s="1"/>
  <c r="U287" i="6"/>
  <c r="R287" i="6"/>
  <c r="T287" i="6" s="1"/>
  <c r="X286" i="6"/>
  <c r="W286" i="6" s="1"/>
  <c r="U286" i="6"/>
  <c r="R286" i="6"/>
  <c r="T286" i="6" s="1"/>
  <c r="X285" i="6"/>
  <c r="W285" i="6" s="1"/>
  <c r="U285" i="6"/>
  <c r="R285" i="6"/>
  <c r="T285" i="6" s="1"/>
  <c r="X283" i="6"/>
  <c r="W283" i="6" s="1"/>
  <c r="U283" i="6"/>
  <c r="R283" i="6"/>
  <c r="T283" i="6" s="1"/>
  <c r="X282" i="6"/>
  <c r="W282" i="6" s="1"/>
  <c r="U282" i="6"/>
  <c r="R282" i="6"/>
  <c r="T282" i="6" s="1"/>
  <c r="X281" i="6"/>
  <c r="W281" i="6" s="1"/>
  <c r="U281" i="6"/>
  <c r="R281" i="6"/>
  <c r="T281" i="6" s="1"/>
  <c r="X280" i="6"/>
  <c r="W280" i="6" s="1"/>
  <c r="U280" i="6"/>
  <c r="R280" i="6"/>
  <c r="T280" i="6" s="1"/>
  <c r="X279" i="6"/>
  <c r="W279" i="6" s="1"/>
  <c r="U279" i="6"/>
  <c r="R279" i="6"/>
  <c r="T279" i="6" s="1"/>
  <c r="X278" i="6"/>
  <c r="W278" i="6" s="1"/>
  <c r="U278" i="6"/>
  <c r="R278" i="6"/>
  <c r="T278" i="6" s="1"/>
  <c r="X277" i="6"/>
  <c r="W277" i="6" s="1"/>
  <c r="U277" i="6"/>
  <c r="R277" i="6"/>
  <c r="T277" i="6" s="1"/>
  <c r="X276" i="6"/>
  <c r="W276" i="6" s="1"/>
  <c r="U276" i="6"/>
  <c r="R276" i="6"/>
  <c r="T276" i="6" s="1"/>
  <c r="X275" i="6"/>
  <c r="W275" i="6" s="1"/>
  <c r="U275" i="6"/>
  <c r="R275" i="6"/>
  <c r="T275" i="6" s="1"/>
  <c r="X274" i="6"/>
  <c r="W274" i="6" s="1"/>
  <c r="U274" i="6"/>
  <c r="R274" i="6"/>
  <c r="T274" i="6" s="1"/>
  <c r="X273" i="6"/>
  <c r="W273" i="6" s="1"/>
  <c r="U273" i="6"/>
  <c r="R273" i="6"/>
  <c r="T273" i="6" s="1"/>
  <c r="X272" i="6"/>
  <c r="W272" i="6" s="1"/>
  <c r="U272" i="6"/>
  <c r="R272" i="6"/>
  <c r="T272" i="6" s="1"/>
  <c r="X270" i="6"/>
  <c r="W270" i="6" s="1"/>
  <c r="U270" i="6"/>
  <c r="R270" i="6"/>
  <c r="T270" i="6" s="1"/>
  <c r="X269" i="6"/>
  <c r="W269" i="6" s="1"/>
  <c r="U269" i="6"/>
  <c r="R269" i="6"/>
  <c r="T269" i="6" s="1"/>
  <c r="X268" i="6"/>
  <c r="W268" i="6" s="1"/>
  <c r="U268" i="6"/>
  <c r="R268" i="6"/>
  <c r="T268" i="6" s="1"/>
  <c r="X267" i="6"/>
  <c r="W267" i="6" s="1"/>
  <c r="U267" i="6"/>
  <c r="R267" i="6"/>
  <c r="T267" i="6" s="1"/>
  <c r="X266" i="6"/>
  <c r="W266" i="6" s="1"/>
  <c r="U266" i="6"/>
  <c r="R266" i="6"/>
  <c r="T266" i="6" s="1"/>
  <c r="X265" i="6"/>
  <c r="W265" i="6" s="1"/>
  <c r="U265" i="6"/>
  <c r="R265" i="6"/>
  <c r="T265" i="6" s="1"/>
  <c r="X264" i="6"/>
  <c r="W264" i="6" s="1"/>
  <c r="U264" i="6"/>
  <c r="R264" i="6"/>
  <c r="T264" i="6" s="1"/>
  <c r="X263" i="6"/>
  <c r="W263" i="6" s="1"/>
  <c r="U263" i="6"/>
  <c r="R263" i="6"/>
  <c r="T263" i="6" s="1"/>
  <c r="X262" i="6"/>
  <c r="W262" i="6" s="1"/>
  <c r="U262" i="6"/>
  <c r="R262" i="6"/>
  <c r="T262" i="6" s="1"/>
  <c r="X261" i="6"/>
  <c r="W261" i="6" s="1"/>
  <c r="U261" i="6"/>
  <c r="R261" i="6"/>
  <c r="T261" i="6" s="1"/>
  <c r="X260" i="6"/>
  <c r="W260" i="6" s="1"/>
  <c r="U260" i="6"/>
  <c r="R260" i="6"/>
  <c r="T260" i="6" s="1"/>
  <c r="X259" i="6"/>
  <c r="W259" i="6" s="1"/>
  <c r="U259" i="6"/>
  <c r="R259" i="6"/>
  <c r="T259" i="6" s="1"/>
  <c r="X258" i="6"/>
  <c r="W258" i="6" s="1"/>
  <c r="U258" i="6"/>
  <c r="R258" i="6"/>
  <c r="T258" i="6" s="1"/>
  <c r="X257" i="6"/>
  <c r="W257" i="6" s="1"/>
  <c r="U257" i="6"/>
  <c r="R257" i="6"/>
  <c r="T257" i="6" s="1"/>
  <c r="X255" i="6"/>
  <c r="W255" i="6" s="1"/>
  <c r="U255" i="6"/>
  <c r="R255" i="6"/>
  <c r="T255" i="6" s="1"/>
  <c r="X254" i="6"/>
  <c r="W254" i="6" s="1"/>
  <c r="U254" i="6"/>
  <c r="R254" i="6"/>
  <c r="T254" i="6" s="1"/>
  <c r="X253" i="6"/>
  <c r="W253" i="6" s="1"/>
  <c r="U253" i="6"/>
  <c r="R253" i="6"/>
  <c r="T253" i="6" s="1"/>
  <c r="X252" i="6"/>
  <c r="W252" i="6" s="1"/>
  <c r="U252" i="6"/>
  <c r="R252" i="6"/>
  <c r="T252" i="6" s="1"/>
  <c r="X251" i="6"/>
  <c r="W251" i="6" s="1"/>
  <c r="U251" i="6"/>
  <c r="R251" i="6"/>
  <c r="T251" i="6" s="1"/>
  <c r="X250" i="6"/>
  <c r="W250" i="6" s="1"/>
  <c r="U250" i="6"/>
  <c r="R250" i="6"/>
  <c r="T250" i="6" s="1"/>
  <c r="X249" i="6"/>
  <c r="W249" i="6" s="1"/>
  <c r="U249" i="6"/>
  <c r="R249" i="6"/>
  <c r="T249" i="6" s="1"/>
  <c r="X248" i="6"/>
  <c r="W248" i="6" s="1"/>
  <c r="U248" i="6"/>
  <c r="R248" i="6"/>
  <c r="T248" i="6" s="1"/>
  <c r="X247" i="6"/>
  <c r="W247" i="6" s="1"/>
  <c r="U247" i="6"/>
  <c r="R247" i="6"/>
  <c r="T247" i="6" s="1"/>
  <c r="X246" i="6"/>
  <c r="W246" i="6" s="1"/>
  <c r="U246" i="6"/>
  <c r="R246" i="6"/>
  <c r="T246" i="6" s="1"/>
  <c r="X245" i="6"/>
  <c r="W245" i="6" s="1"/>
  <c r="U245" i="6"/>
  <c r="R245" i="6"/>
  <c r="T245" i="6" s="1"/>
  <c r="X244" i="6"/>
  <c r="W244" i="6" s="1"/>
  <c r="U244" i="6"/>
  <c r="R244" i="6"/>
  <c r="T244" i="6" s="1"/>
  <c r="X243" i="6"/>
  <c r="W243" i="6" s="1"/>
  <c r="U243" i="6"/>
  <c r="R243" i="6"/>
  <c r="T243" i="6" s="1"/>
  <c r="X242" i="6"/>
  <c r="W242" i="6" s="1"/>
  <c r="U242" i="6"/>
  <c r="R242" i="6"/>
  <c r="T242" i="6" s="1"/>
  <c r="X241" i="6"/>
  <c r="W241" i="6" s="1"/>
  <c r="U241" i="6"/>
  <c r="R241" i="6"/>
  <c r="T241" i="6" s="1"/>
  <c r="X239" i="6"/>
  <c r="W239" i="6" s="1"/>
  <c r="U239" i="6"/>
  <c r="R239" i="6"/>
  <c r="T239" i="6" s="1"/>
  <c r="X238" i="6"/>
  <c r="W238" i="6" s="1"/>
  <c r="U238" i="6"/>
  <c r="R238" i="6"/>
  <c r="T238" i="6" s="1"/>
  <c r="X237" i="6"/>
  <c r="W237" i="6" s="1"/>
  <c r="U237" i="6"/>
  <c r="R237" i="6"/>
  <c r="T237" i="6" s="1"/>
  <c r="X236" i="6"/>
  <c r="W236" i="6" s="1"/>
  <c r="U236" i="6"/>
  <c r="R236" i="6"/>
  <c r="T236" i="6" s="1"/>
  <c r="X234" i="6"/>
  <c r="W234" i="6" s="1"/>
  <c r="U234" i="6"/>
  <c r="R234" i="6"/>
  <c r="T234" i="6" s="1"/>
  <c r="X233" i="6"/>
  <c r="W233" i="6" s="1"/>
  <c r="U233" i="6"/>
  <c r="R233" i="6"/>
  <c r="T233" i="6" s="1"/>
  <c r="X232" i="6"/>
  <c r="W232" i="6" s="1"/>
  <c r="U232" i="6"/>
  <c r="R232" i="6"/>
  <c r="T232" i="6" s="1"/>
  <c r="X231" i="6"/>
  <c r="W231" i="6" s="1"/>
  <c r="U231" i="6"/>
  <c r="R231" i="6"/>
  <c r="T231" i="6" s="1"/>
  <c r="X230" i="6"/>
  <c r="W230" i="6" s="1"/>
  <c r="U230" i="6"/>
  <c r="R230" i="6"/>
  <c r="T230" i="6" s="1"/>
  <c r="X228" i="6"/>
  <c r="W228" i="6" s="1"/>
  <c r="U228" i="6"/>
  <c r="R228" i="6"/>
  <c r="T228" i="6" s="1"/>
  <c r="X227" i="6"/>
  <c r="W227" i="6" s="1"/>
  <c r="U227" i="6"/>
  <c r="R227" i="6"/>
  <c r="T227" i="6" s="1"/>
  <c r="X226" i="6"/>
  <c r="W226" i="6" s="1"/>
  <c r="U226" i="6"/>
  <c r="R226" i="6"/>
  <c r="T226" i="6" s="1"/>
  <c r="X225" i="6"/>
  <c r="W225" i="6" s="1"/>
  <c r="U225" i="6"/>
  <c r="R225" i="6"/>
  <c r="T225" i="6" s="1"/>
  <c r="X224" i="6"/>
  <c r="W224" i="6" s="1"/>
  <c r="U224" i="6"/>
  <c r="R224" i="6"/>
  <c r="T224" i="6" s="1"/>
  <c r="X223" i="6"/>
  <c r="W223" i="6" s="1"/>
  <c r="U223" i="6"/>
  <c r="R223" i="6"/>
  <c r="T223" i="6" s="1"/>
  <c r="X222" i="6"/>
  <c r="W222" i="6" s="1"/>
  <c r="U222" i="6"/>
  <c r="R222" i="6"/>
  <c r="T222" i="6" s="1"/>
  <c r="X221" i="6"/>
  <c r="W221" i="6" s="1"/>
  <c r="U221" i="6"/>
  <c r="R221" i="6"/>
  <c r="T221" i="6" s="1"/>
  <c r="X220" i="6"/>
  <c r="W220" i="6" s="1"/>
  <c r="U220" i="6"/>
  <c r="R220" i="6"/>
  <c r="T220" i="6" s="1"/>
  <c r="X219" i="6"/>
  <c r="W219" i="6" s="1"/>
  <c r="U219" i="6"/>
  <c r="R219" i="6"/>
  <c r="T219" i="6" s="1"/>
  <c r="X218" i="6"/>
  <c r="W218" i="6" s="1"/>
  <c r="U218" i="6"/>
  <c r="R218" i="6"/>
  <c r="T218" i="6" s="1"/>
  <c r="X217" i="6"/>
  <c r="W217" i="6" s="1"/>
  <c r="U217" i="6"/>
  <c r="R217" i="6"/>
  <c r="T217" i="6" s="1"/>
  <c r="X216" i="6"/>
  <c r="W216" i="6" s="1"/>
  <c r="U216" i="6"/>
  <c r="R216" i="6"/>
  <c r="T216" i="6" s="1"/>
  <c r="X215" i="6"/>
  <c r="W215" i="6" s="1"/>
  <c r="U215" i="6"/>
  <c r="R215" i="6"/>
  <c r="T215" i="6" s="1"/>
  <c r="X214" i="6"/>
  <c r="W214" i="6" s="1"/>
  <c r="U214" i="6"/>
  <c r="R214" i="6"/>
  <c r="T214" i="6" s="1"/>
  <c r="X213" i="6"/>
  <c r="W213" i="6" s="1"/>
  <c r="U213" i="6"/>
  <c r="R213" i="6"/>
  <c r="T213" i="6" s="1"/>
  <c r="X211" i="6"/>
  <c r="W211" i="6" s="1"/>
  <c r="U211" i="6"/>
  <c r="R211" i="6"/>
  <c r="T211" i="6" s="1"/>
  <c r="X210" i="6"/>
  <c r="W210" i="6" s="1"/>
  <c r="U210" i="6"/>
  <c r="R210" i="6"/>
  <c r="T210" i="6" s="1"/>
  <c r="X209" i="6"/>
  <c r="W209" i="6" s="1"/>
  <c r="U209" i="6"/>
  <c r="R209" i="6"/>
  <c r="T209" i="6" s="1"/>
  <c r="X208" i="6"/>
  <c r="W208" i="6" s="1"/>
  <c r="U208" i="6"/>
  <c r="R208" i="6"/>
  <c r="T208" i="6" s="1"/>
  <c r="X207" i="6"/>
  <c r="W207" i="6" s="1"/>
  <c r="U207" i="6"/>
  <c r="R207" i="6"/>
  <c r="T207" i="6" s="1"/>
  <c r="X206" i="6"/>
  <c r="W206" i="6" s="1"/>
  <c r="U206" i="6"/>
  <c r="R206" i="6"/>
  <c r="T206" i="6" s="1"/>
  <c r="X205" i="6"/>
  <c r="W205" i="6" s="1"/>
  <c r="U205" i="6"/>
  <c r="R205" i="6"/>
  <c r="T205" i="6" s="1"/>
  <c r="X203" i="6"/>
  <c r="W203" i="6" s="1"/>
  <c r="U203" i="6"/>
  <c r="R203" i="6"/>
  <c r="T203" i="6" s="1"/>
  <c r="X202" i="6"/>
  <c r="W202" i="6" s="1"/>
  <c r="U202" i="6"/>
  <c r="R202" i="6"/>
  <c r="T202" i="6" s="1"/>
  <c r="X201" i="6"/>
  <c r="W201" i="6" s="1"/>
  <c r="U201" i="6"/>
  <c r="R201" i="6"/>
  <c r="T201" i="6" s="1"/>
  <c r="X200" i="6"/>
  <c r="W200" i="6" s="1"/>
  <c r="U200" i="6"/>
  <c r="R200" i="6"/>
  <c r="T200" i="6" s="1"/>
  <c r="X199" i="6"/>
  <c r="W199" i="6" s="1"/>
  <c r="U199" i="6"/>
  <c r="R199" i="6"/>
  <c r="T199" i="6" s="1"/>
  <c r="X198" i="6"/>
  <c r="W198" i="6" s="1"/>
  <c r="U198" i="6"/>
  <c r="R198" i="6"/>
  <c r="T198" i="6" s="1"/>
  <c r="X197" i="6"/>
  <c r="W197" i="6" s="1"/>
  <c r="U197" i="6"/>
  <c r="R197" i="6"/>
  <c r="T197" i="6" s="1"/>
  <c r="X196" i="6"/>
  <c r="W196" i="6" s="1"/>
  <c r="U196" i="6"/>
  <c r="R196" i="6"/>
  <c r="T196" i="6" s="1"/>
  <c r="X195" i="6"/>
  <c r="W195" i="6" s="1"/>
  <c r="U195" i="6"/>
  <c r="R195" i="6"/>
  <c r="T195" i="6" s="1"/>
  <c r="X194" i="6"/>
  <c r="W194" i="6" s="1"/>
  <c r="U194" i="6"/>
  <c r="R194" i="6"/>
  <c r="T194" i="6" s="1"/>
  <c r="X193" i="6"/>
  <c r="W193" i="6" s="1"/>
  <c r="U193" i="6"/>
  <c r="R193" i="6"/>
  <c r="T193" i="6" s="1"/>
  <c r="X192" i="6"/>
  <c r="W192" i="6" s="1"/>
  <c r="U192" i="6"/>
  <c r="R192" i="6"/>
  <c r="T192" i="6" s="1"/>
  <c r="X191" i="6"/>
  <c r="W191" i="6" s="1"/>
  <c r="U191" i="6"/>
  <c r="R191" i="6"/>
  <c r="T191" i="6" s="1"/>
  <c r="X190" i="6"/>
  <c r="W190" i="6" s="1"/>
  <c r="U190" i="6"/>
  <c r="R190" i="6"/>
  <c r="T190" i="6" s="1"/>
  <c r="X189" i="6"/>
  <c r="W189" i="6" s="1"/>
  <c r="U189" i="6"/>
  <c r="R189" i="6"/>
  <c r="T189" i="6" s="1"/>
  <c r="X187" i="6"/>
  <c r="W187" i="6" s="1"/>
  <c r="U187" i="6"/>
  <c r="R187" i="6"/>
  <c r="T187" i="6" s="1"/>
  <c r="X186" i="6"/>
  <c r="W186" i="6" s="1"/>
  <c r="U186" i="6"/>
  <c r="R186" i="6"/>
  <c r="T186" i="6" s="1"/>
  <c r="X185" i="6"/>
  <c r="W185" i="6" s="1"/>
  <c r="U185" i="6"/>
  <c r="R185" i="6"/>
  <c r="T185" i="6" s="1"/>
  <c r="X184" i="6"/>
  <c r="W184" i="6" s="1"/>
  <c r="U184" i="6"/>
  <c r="R184" i="6"/>
  <c r="T184" i="6" s="1"/>
  <c r="X183" i="6"/>
  <c r="W183" i="6" s="1"/>
  <c r="U183" i="6"/>
  <c r="R183" i="6"/>
  <c r="T183" i="6" s="1"/>
  <c r="X182" i="6"/>
  <c r="W182" i="6" s="1"/>
  <c r="U182" i="6"/>
  <c r="R182" i="6"/>
  <c r="T182" i="6" s="1"/>
  <c r="X181" i="6"/>
  <c r="W181" i="6" s="1"/>
  <c r="U181" i="6"/>
  <c r="R181" i="6"/>
  <c r="T181" i="6" s="1"/>
  <c r="X179" i="6"/>
  <c r="W179" i="6" s="1"/>
  <c r="U179" i="6"/>
  <c r="R179" i="6"/>
  <c r="T179" i="6" s="1"/>
  <c r="X178" i="6"/>
  <c r="W178" i="6" s="1"/>
  <c r="U178" i="6"/>
  <c r="R178" i="6"/>
  <c r="T178" i="6" s="1"/>
  <c r="X177" i="6"/>
  <c r="W177" i="6" s="1"/>
  <c r="U177" i="6"/>
  <c r="R177" i="6"/>
  <c r="T177" i="6" s="1"/>
  <c r="X175" i="6"/>
  <c r="W175" i="6" s="1"/>
  <c r="U175" i="6"/>
  <c r="R175" i="6"/>
  <c r="T175" i="6" s="1"/>
  <c r="X174" i="6"/>
  <c r="W174" i="6" s="1"/>
  <c r="U174" i="6"/>
  <c r="R174" i="6"/>
  <c r="T174" i="6" s="1"/>
  <c r="X173" i="6"/>
  <c r="W173" i="6" s="1"/>
  <c r="U173" i="6"/>
  <c r="R173" i="6"/>
  <c r="T173" i="6" s="1"/>
  <c r="X172" i="6"/>
  <c r="W172" i="6" s="1"/>
  <c r="U172" i="6"/>
  <c r="R172" i="6"/>
  <c r="T172" i="6" s="1"/>
  <c r="X170" i="6"/>
  <c r="W170" i="6" s="1"/>
  <c r="U170" i="6"/>
  <c r="R170" i="6"/>
  <c r="T170" i="6" s="1"/>
  <c r="X169" i="6"/>
  <c r="W169" i="6" s="1"/>
  <c r="U169" i="6"/>
  <c r="R169" i="6"/>
  <c r="T169" i="6" s="1"/>
  <c r="X168" i="6"/>
  <c r="W168" i="6" s="1"/>
  <c r="U168" i="6"/>
  <c r="R168" i="6"/>
  <c r="T168" i="6" s="1"/>
  <c r="X167" i="6"/>
  <c r="W167" i="6" s="1"/>
  <c r="U167" i="6"/>
  <c r="R167" i="6"/>
  <c r="T167" i="6" s="1"/>
  <c r="X166" i="6"/>
  <c r="W166" i="6" s="1"/>
  <c r="U166" i="6"/>
  <c r="R166" i="6"/>
  <c r="T166" i="6" s="1"/>
  <c r="X165" i="6"/>
  <c r="W165" i="6" s="1"/>
  <c r="U165" i="6"/>
  <c r="R165" i="6"/>
  <c r="T165" i="6" s="1"/>
  <c r="X164" i="6"/>
  <c r="W164" i="6" s="1"/>
  <c r="U164" i="6"/>
  <c r="R164" i="6"/>
  <c r="T164" i="6" s="1"/>
  <c r="X163" i="6"/>
  <c r="W163" i="6" s="1"/>
  <c r="U163" i="6"/>
  <c r="R163" i="6"/>
  <c r="T163" i="6" s="1"/>
  <c r="X162" i="6"/>
  <c r="W162" i="6" s="1"/>
  <c r="U162" i="6"/>
  <c r="R162" i="6"/>
  <c r="T162" i="6" s="1"/>
  <c r="X161" i="6"/>
  <c r="W161" i="6" s="1"/>
  <c r="U161" i="6"/>
  <c r="R161" i="6"/>
  <c r="T161" i="6" s="1"/>
  <c r="X160" i="6"/>
  <c r="W160" i="6" s="1"/>
  <c r="U160" i="6"/>
  <c r="R160" i="6"/>
  <c r="T160" i="6" s="1"/>
  <c r="X159" i="6"/>
  <c r="W159" i="6" s="1"/>
  <c r="U159" i="6"/>
  <c r="R159" i="6"/>
  <c r="T159" i="6" s="1"/>
  <c r="X158" i="6"/>
  <c r="W158" i="6" s="1"/>
  <c r="U158" i="6"/>
  <c r="R158" i="6"/>
  <c r="T158" i="6" s="1"/>
  <c r="X157" i="6"/>
  <c r="W157" i="6" s="1"/>
  <c r="U157" i="6"/>
  <c r="R157" i="6"/>
  <c r="T157" i="6" s="1"/>
  <c r="X156" i="6"/>
  <c r="W156" i="6" s="1"/>
  <c r="U156" i="6"/>
  <c r="R156" i="6"/>
  <c r="T156" i="6" s="1"/>
  <c r="X155" i="6"/>
  <c r="W155" i="6" s="1"/>
  <c r="U155" i="6"/>
  <c r="R155" i="6"/>
  <c r="T155" i="6" s="1"/>
  <c r="X154" i="6"/>
  <c r="W154" i="6" s="1"/>
  <c r="U154" i="6"/>
  <c r="R154" i="6"/>
  <c r="T154" i="6" s="1"/>
  <c r="X153" i="6"/>
  <c r="W153" i="6" s="1"/>
  <c r="U153" i="6"/>
  <c r="R153" i="6"/>
  <c r="T153" i="6" s="1"/>
  <c r="X151" i="6"/>
  <c r="W151" i="6" s="1"/>
  <c r="U151" i="6"/>
  <c r="R151" i="6"/>
  <c r="T151" i="6" s="1"/>
  <c r="X150" i="6"/>
  <c r="W150" i="6" s="1"/>
  <c r="U150" i="6"/>
  <c r="R150" i="6"/>
  <c r="T150" i="6" s="1"/>
  <c r="X149" i="6"/>
  <c r="W149" i="6" s="1"/>
  <c r="U149" i="6"/>
  <c r="R149" i="6"/>
  <c r="T149" i="6" s="1"/>
  <c r="X148" i="6"/>
  <c r="W148" i="6" s="1"/>
  <c r="U148" i="6"/>
  <c r="R148" i="6"/>
  <c r="T148" i="6" s="1"/>
  <c r="X147" i="6"/>
  <c r="W147" i="6" s="1"/>
  <c r="U147" i="6"/>
  <c r="R147" i="6"/>
  <c r="T147" i="6" s="1"/>
  <c r="X146" i="6"/>
  <c r="W146" i="6" s="1"/>
  <c r="U146" i="6"/>
  <c r="R146" i="6"/>
  <c r="T146" i="6" s="1"/>
  <c r="X145" i="6"/>
  <c r="W145" i="6" s="1"/>
  <c r="U145" i="6"/>
  <c r="R145" i="6"/>
  <c r="T145" i="6" s="1"/>
  <c r="X144" i="6"/>
  <c r="W144" i="6" s="1"/>
  <c r="U144" i="6"/>
  <c r="R144" i="6"/>
  <c r="T144" i="6" s="1"/>
  <c r="X143" i="6"/>
  <c r="W143" i="6" s="1"/>
  <c r="U143" i="6"/>
  <c r="R143" i="6"/>
  <c r="T143" i="6" s="1"/>
  <c r="X142" i="6"/>
  <c r="W142" i="6" s="1"/>
  <c r="U142" i="6"/>
  <c r="R142" i="6"/>
  <c r="T142" i="6" s="1"/>
  <c r="X141" i="6"/>
  <c r="W141" i="6" s="1"/>
  <c r="U141" i="6"/>
  <c r="R141" i="6"/>
  <c r="T141" i="6" s="1"/>
  <c r="X140" i="6"/>
  <c r="W140" i="6" s="1"/>
  <c r="U140" i="6"/>
  <c r="R140" i="6"/>
  <c r="T140" i="6" s="1"/>
  <c r="X139" i="6"/>
  <c r="W139" i="6" s="1"/>
  <c r="U139" i="6"/>
  <c r="R139" i="6"/>
  <c r="T139" i="6" s="1"/>
  <c r="X138" i="6"/>
  <c r="W138" i="6" s="1"/>
  <c r="U138" i="6"/>
  <c r="R138" i="6"/>
  <c r="T138" i="6" s="1"/>
  <c r="X137" i="6"/>
  <c r="W137" i="6" s="1"/>
  <c r="U137" i="6"/>
  <c r="R137" i="6"/>
  <c r="T137" i="6" s="1"/>
  <c r="X136" i="6"/>
  <c r="W136" i="6" s="1"/>
  <c r="U136" i="6"/>
  <c r="R136" i="6"/>
  <c r="T136" i="6" s="1"/>
  <c r="X135" i="6"/>
  <c r="W135" i="6" s="1"/>
  <c r="U135" i="6"/>
  <c r="R135" i="6"/>
  <c r="T135" i="6" s="1"/>
  <c r="X134" i="6"/>
  <c r="W134" i="6" s="1"/>
  <c r="U134" i="6"/>
  <c r="R134" i="6"/>
  <c r="T134" i="6" s="1"/>
  <c r="X133" i="6"/>
  <c r="W133" i="6" s="1"/>
  <c r="U133" i="6"/>
  <c r="R133" i="6"/>
  <c r="T133" i="6" s="1"/>
  <c r="X131" i="6"/>
  <c r="W131" i="6" s="1"/>
  <c r="U131" i="6"/>
  <c r="R131" i="6"/>
  <c r="T131" i="6" s="1"/>
  <c r="X130" i="6"/>
  <c r="W130" i="6" s="1"/>
  <c r="U130" i="6"/>
  <c r="R130" i="6"/>
  <c r="T130" i="6" s="1"/>
  <c r="X129" i="6"/>
  <c r="W129" i="6" s="1"/>
  <c r="U129" i="6"/>
  <c r="R129" i="6"/>
  <c r="T129" i="6" s="1"/>
  <c r="X128" i="6"/>
  <c r="W128" i="6" s="1"/>
  <c r="U128" i="6"/>
  <c r="R128" i="6"/>
  <c r="T128" i="6" s="1"/>
  <c r="X126" i="6"/>
  <c r="W126" i="6" s="1"/>
  <c r="U126" i="6"/>
  <c r="R126" i="6"/>
  <c r="T126" i="6" s="1"/>
  <c r="X125" i="6"/>
  <c r="W125" i="6" s="1"/>
  <c r="U125" i="6"/>
  <c r="R125" i="6"/>
  <c r="T125" i="6" s="1"/>
  <c r="X123" i="6"/>
  <c r="W123" i="6" s="1"/>
  <c r="U123" i="6"/>
  <c r="R123" i="6"/>
  <c r="T123" i="6" s="1"/>
  <c r="X122" i="6"/>
  <c r="W122" i="6" s="1"/>
  <c r="U122" i="6"/>
  <c r="R122" i="6"/>
  <c r="T122" i="6" s="1"/>
  <c r="X121" i="6"/>
  <c r="W121" i="6" s="1"/>
  <c r="U121" i="6"/>
  <c r="R121" i="6"/>
  <c r="T121" i="6" s="1"/>
  <c r="X120" i="6"/>
  <c r="W120" i="6" s="1"/>
  <c r="U120" i="6"/>
  <c r="R120" i="6"/>
  <c r="T120" i="6" s="1"/>
  <c r="X119" i="6"/>
  <c r="W119" i="6" s="1"/>
  <c r="U119" i="6"/>
  <c r="R119" i="6"/>
  <c r="T119" i="6" s="1"/>
  <c r="X118" i="6"/>
  <c r="W118" i="6" s="1"/>
  <c r="U118" i="6"/>
  <c r="R118" i="6"/>
  <c r="T118" i="6" s="1"/>
  <c r="X116" i="6"/>
  <c r="W116" i="6" s="1"/>
  <c r="U116" i="6"/>
  <c r="R116" i="6"/>
  <c r="T116" i="6" s="1"/>
  <c r="X115" i="6"/>
  <c r="W115" i="6" s="1"/>
  <c r="U115" i="6"/>
  <c r="R115" i="6"/>
  <c r="T115" i="6" s="1"/>
  <c r="X114" i="6"/>
  <c r="W114" i="6" s="1"/>
  <c r="U114" i="6"/>
  <c r="R114" i="6"/>
  <c r="T114" i="6" s="1"/>
  <c r="X113" i="6"/>
  <c r="W113" i="6" s="1"/>
  <c r="U113" i="6"/>
  <c r="R113" i="6"/>
  <c r="T113" i="6" s="1"/>
  <c r="X112" i="6"/>
  <c r="W112" i="6" s="1"/>
  <c r="U112" i="6"/>
  <c r="R112" i="6"/>
  <c r="T112" i="6" s="1"/>
  <c r="X111" i="6"/>
  <c r="W111" i="6" s="1"/>
  <c r="U111" i="6"/>
  <c r="R111" i="6"/>
  <c r="T111" i="6" s="1"/>
  <c r="X110" i="6"/>
  <c r="W110" i="6" s="1"/>
  <c r="U110" i="6"/>
  <c r="R110" i="6"/>
  <c r="T110" i="6" s="1"/>
  <c r="X109" i="6"/>
  <c r="W109" i="6" s="1"/>
  <c r="U109" i="6"/>
  <c r="R109" i="6"/>
  <c r="T109" i="6" s="1"/>
  <c r="X108" i="6"/>
  <c r="W108" i="6" s="1"/>
  <c r="U108" i="6"/>
  <c r="R108" i="6"/>
  <c r="T108" i="6" s="1"/>
  <c r="X107" i="6"/>
  <c r="W107" i="6" s="1"/>
  <c r="U107" i="6"/>
  <c r="R107" i="6"/>
  <c r="T107" i="6" s="1"/>
  <c r="X106" i="6"/>
  <c r="W106" i="6" s="1"/>
  <c r="U106" i="6"/>
  <c r="R106" i="6"/>
  <c r="T106" i="6" s="1"/>
  <c r="X105" i="6"/>
  <c r="W105" i="6" s="1"/>
  <c r="U105" i="6"/>
  <c r="R105" i="6"/>
  <c r="T105" i="6" s="1"/>
  <c r="X104" i="6"/>
  <c r="W104" i="6" s="1"/>
  <c r="U104" i="6"/>
  <c r="R104" i="6"/>
  <c r="T104" i="6" s="1"/>
  <c r="X103" i="6"/>
  <c r="W103" i="6" s="1"/>
  <c r="U103" i="6"/>
  <c r="R103" i="6"/>
  <c r="T103" i="6" s="1"/>
  <c r="X101" i="6"/>
  <c r="W101" i="6" s="1"/>
  <c r="U101" i="6"/>
  <c r="R101" i="6"/>
  <c r="T101" i="6" s="1"/>
  <c r="X100" i="6"/>
  <c r="W100" i="6" s="1"/>
  <c r="U100" i="6"/>
  <c r="R100" i="6"/>
  <c r="T100" i="6" s="1"/>
  <c r="X99" i="6"/>
  <c r="W99" i="6" s="1"/>
  <c r="U99" i="6"/>
  <c r="R99" i="6"/>
  <c r="T99" i="6" s="1"/>
  <c r="X97" i="6"/>
  <c r="W97" i="6" s="1"/>
  <c r="U97" i="6"/>
  <c r="R97" i="6"/>
  <c r="T97" i="6" s="1"/>
  <c r="X96" i="6"/>
  <c r="W96" i="6" s="1"/>
  <c r="U96" i="6"/>
  <c r="R96" i="6"/>
  <c r="T96" i="6" s="1"/>
  <c r="X95" i="6"/>
  <c r="W95" i="6" s="1"/>
  <c r="U95" i="6"/>
  <c r="R95" i="6"/>
  <c r="T95" i="6" s="1"/>
  <c r="X94" i="6"/>
  <c r="W94" i="6" s="1"/>
  <c r="U94" i="6"/>
  <c r="R94" i="6"/>
  <c r="T94" i="6" s="1"/>
  <c r="X93" i="6"/>
  <c r="W93" i="6" s="1"/>
  <c r="U93" i="6"/>
  <c r="R93" i="6"/>
  <c r="T93" i="6" s="1"/>
  <c r="X92" i="6"/>
  <c r="W92" i="6" s="1"/>
  <c r="U92" i="6"/>
  <c r="R92" i="6"/>
  <c r="T92" i="6" s="1"/>
  <c r="X90" i="6"/>
  <c r="W90" i="6" s="1"/>
  <c r="U90" i="6"/>
  <c r="R90" i="6"/>
  <c r="T90" i="6" s="1"/>
  <c r="X89" i="6"/>
  <c r="W89" i="6" s="1"/>
  <c r="U89" i="6"/>
  <c r="R89" i="6"/>
  <c r="T89" i="6" s="1"/>
  <c r="X88" i="6"/>
  <c r="W88" i="6" s="1"/>
  <c r="U88" i="6"/>
  <c r="R88" i="6"/>
  <c r="T88" i="6" s="1"/>
  <c r="X87" i="6"/>
  <c r="W87" i="6" s="1"/>
  <c r="U87" i="6"/>
  <c r="R87" i="6"/>
  <c r="T87" i="6" s="1"/>
  <c r="X85" i="6"/>
  <c r="W85" i="6" s="1"/>
  <c r="U85" i="6"/>
  <c r="R85" i="6"/>
  <c r="T85" i="6" s="1"/>
  <c r="X83" i="6"/>
  <c r="W83" i="6" s="1"/>
  <c r="U83" i="6"/>
  <c r="R83" i="6"/>
  <c r="T83" i="6" s="1"/>
  <c r="X82" i="6"/>
  <c r="W82" i="6" s="1"/>
  <c r="U82" i="6"/>
  <c r="R82" i="6"/>
  <c r="T82" i="6" s="1"/>
  <c r="X80" i="6"/>
  <c r="W80" i="6" s="1"/>
  <c r="U80" i="6"/>
  <c r="R80" i="6"/>
  <c r="T80" i="6" s="1"/>
  <c r="X79" i="6"/>
  <c r="W79" i="6" s="1"/>
  <c r="U79" i="6"/>
  <c r="R79" i="6"/>
  <c r="T79" i="6" s="1"/>
  <c r="X78" i="6"/>
  <c r="W78" i="6" s="1"/>
  <c r="U78" i="6"/>
  <c r="R78" i="6"/>
  <c r="T78" i="6" s="1"/>
  <c r="X77" i="6"/>
  <c r="W77" i="6" s="1"/>
  <c r="U77" i="6"/>
  <c r="R77" i="6"/>
  <c r="T77" i="6" s="1"/>
  <c r="X76" i="6"/>
  <c r="W76" i="6" s="1"/>
  <c r="U76" i="6"/>
  <c r="R76" i="6"/>
  <c r="T76" i="6" s="1"/>
  <c r="X75" i="6"/>
  <c r="W75" i="6" s="1"/>
  <c r="U75" i="6"/>
  <c r="R75" i="6"/>
  <c r="T75" i="6" s="1"/>
  <c r="X73" i="6"/>
  <c r="W73" i="6" s="1"/>
  <c r="U73" i="6"/>
  <c r="R73" i="6"/>
  <c r="T73" i="6" s="1"/>
  <c r="X72" i="6"/>
  <c r="W72" i="6" s="1"/>
  <c r="U72" i="6"/>
  <c r="R72" i="6"/>
  <c r="T72" i="6" s="1"/>
  <c r="X70" i="6"/>
  <c r="W70" i="6" s="1"/>
  <c r="U70" i="6"/>
  <c r="R70" i="6"/>
  <c r="T70" i="6" s="1"/>
  <c r="X69" i="6"/>
  <c r="W69" i="6" s="1"/>
  <c r="U69" i="6"/>
  <c r="R69" i="6"/>
  <c r="T69" i="6" s="1"/>
  <c r="X68" i="6"/>
  <c r="W68" i="6" s="1"/>
  <c r="U68" i="6"/>
  <c r="R68" i="6"/>
  <c r="T68" i="6" s="1"/>
  <c r="X67" i="6"/>
  <c r="W67" i="6" s="1"/>
  <c r="U67" i="6"/>
  <c r="R67" i="6"/>
  <c r="T67" i="6" s="1"/>
  <c r="X66" i="6"/>
  <c r="W66" i="6" s="1"/>
  <c r="U66" i="6"/>
  <c r="R66" i="6"/>
  <c r="T66" i="6" s="1"/>
  <c r="X65" i="6"/>
  <c r="W65" i="6" s="1"/>
  <c r="U65" i="6"/>
  <c r="R65" i="6"/>
  <c r="T65" i="6" s="1"/>
  <c r="X64" i="6"/>
  <c r="W64" i="6" s="1"/>
  <c r="U64" i="6"/>
  <c r="R64" i="6"/>
  <c r="T64" i="6" s="1"/>
  <c r="X63" i="6"/>
  <c r="W63" i="6" s="1"/>
  <c r="U63" i="6"/>
  <c r="R63" i="6"/>
  <c r="T63" i="6" s="1"/>
  <c r="X62" i="6"/>
  <c r="W62" i="6" s="1"/>
  <c r="U62" i="6"/>
  <c r="R62" i="6"/>
  <c r="T62" i="6" s="1"/>
  <c r="X60" i="6"/>
  <c r="W60" i="6" s="1"/>
  <c r="U60" i="6"/>
  <c r="R60" i="6"/>
  <c r="T60" i="6" s="1"/>
  <c r="X59" i="6"/>
  <c r="W59" i="6" s="1"/>
  <c r="U59" i="6"/>
  <c r="R59" i="6"/>
  <c r="T59" i="6" s="1"/>
  <c r="X58" i="6"/>
  <c r="W58" i="6" s="1"/>
  <c r="U58" i="6"/>
  <c r="R58" i="6"/>
  <c r="T58" i="6" s="1"/>
  <c r="X57" i="6"/>
  <c r="W57" i="6" s="1"/>
  <c r="U57" i="6"/>
  <c r="R57" i="6"/>
  <c r="T57" i="6" s="1"/>
  <c r="X56" i="6"/>
  <c r="W56" i="6" s="1"/>
  <c r="U56" i="6"/>
  <c r="R56" i="6"/>
  <c r="T56" i="6" s="1"/>
  <c r="X55" i="6"/>
  <c r="W55" i="6" s="1"/>
  <c r="U55" i="6"/>
  <c r="R55" i="6"/>
  <c r="T55" i="6" s="1"/>
  <c r="X54" i="6"/>
  <c r="W54" i="6" s="1"/>
  <c r="U54" i="6"/>
  <c r="R54" i="6"/>
  <c r="T54" i="6" s="1"/>
  <c r="X53" i="6"/>
  <c r="W53" i="6" s="1"/>
  <c r="U53" i="6"/>
  <c r="R53" i="6"/>
  <c r="T53" i="6" s="1"/>
  <c r="X52" i="6"/>
  <c r="W52" i="6" s="1"/>
  <c r="U52" i="6"/>
  <c r="R52" i="6"/>
  <c r="T52" i="6" s="1"/>
  <c r="X51" i="6"/>
  <c r="W51" i="6" s="1"/>
  <c r="U51" i="6"/>
  <c r="R51" i="6"/>
  <c r="T51" i="6" s="1"/>
  <c r="X49" i="6"/>
  <c r="W49" i="6" s="1"/>
  <c r="U49" i="6"/>
  <c r="R49" i="6"/>
  <c r="T49" i="6" s="1"/>
  <c r="X48" i="6"/>
  <c r="W48" i="6" s="1"/>
  <c r="U48" i="6"/>
  <c r="R48" i="6"/>
  <c r="T48" i="6" s="1"/>
  <c r="X47" i="6"/>
  <c r="W47" i="6" s="1"/>
  <c r="U47" i="6"/>
  <c r="R47" i="6"/>
  <c r="T47" i="6" s="1"/>
  <c r="X46" i="6"/>
  <c r="W46" i="6" s="1"/>
  <c r="U46" i="6"/>
  <c r="R46" i="6"/>
  <c r="T46" i="6" s="1"/>
  <c r="X45" i="6"/>
  <c r="W45" i="6" s="1"/>
  <c r="U45" i="6"/>
  <c r="R45" i="6"/>
  <c r="T45" i="6" s="1"/>
  <c r="X44" i="6"/>
  <c r="W44" i="6" s="1"/>
  <c r="U44" i="6"/>
  <c r="R44" i="6"/>
  <c r="T44" i="6" s="1"/>
  <c r="X43" i="6"/>
  <c r="W43" i="6" s="1"/>
  <c r="U43" i="6"/>
  <c r="R43" i="6"/>
  <c r="T43" i="6" s="1"/>
  <c r="X42" i="6"/>
  <c r="W42" i="6" s="1"/>
  <c r="U42" i="6"/>
  <c r="R42" i="6"/>
  <c r="T42" i="6" s="1"/>
  <c r="X41" i="6"/>
  <c r="W41" i="6" s="1"/>
  <c r="U41" i="6"/>
  <c r="R41" i="6"/>
  <c r="T41" i="6" s="1"/>
  <c r="X40" i="6"/>
  <c r="W40" i="6" s="1"/>
  <c r="U40" i="6"/>
  <c r="R40" i="6"/>
  <c r="T40" i="6" s="1"/>
  <c r="X39" i="6"/>
  <c r="W39" i="6" s="1"/>
  <c r="U39" i="6"/>
  <c r="R39" i="6"/>
  <c r="T39" i="6" s="1"/>
  <c r="X38" i="6"/>
  <c r="W38" i="6" s="1"/>
  <c r="U38" i="6"/>
  <c r="R38" i="6"/>
  <c r="T38" i="6" s="1"/>
  <c r="X37" i="6"/>
  <c r="W37" i="6" s="1"/>
  <c r="U37" i="6"/>
  <c r="R37" i="6"/>
  <c r="T37" i="6" s="1"/>
  <c r="X36" i="6"/>
  <c r="W36" i="6" s="1"/>
  <c r="U36" i="6"/>
  <c r="R36" i="6"/>
  <c r="T36" i="6" s="1"/>
  <c r="X35" i="6"/>
  <c r="W35" i="6" s="1"/>
  <c r="U35" i="6"/>
  <c r="R35" i="6"/>
  <c r="T35" i="6" s="1"/>
  <c r="X34" i="6"/>
  <c r="W34" i="6" s="1"/>
  <c r="U34" i="6"/>
  <c r="R34" i="6"/>
  <c r="T34" i="6" s="1"/>
  <c r="X33" i="6"/>
  <c r="W33" i="6" s="1"/>
  <c r="U33" i="6"/>
  <c r="R33" i="6"/>
  <c r="T33" i="6" s="1"/>
  <c r="X32" i="6"/>
  <c r="W32" i="6" s="1"/>
  <c r="U32" i="6"/>
  <c r="R32" i="6"/>
  <c r="T32" i="6" s="1"/>
  <c r="X31" i="6"/>
  <c r="W31" i="6" s="1"/>
  <c r="U31" i="6"/>
  <c r="R31" i="6"/>
  <c r="T31" i="6" s="1"/>
  <c r="X30" i="6"/>
  <c r="W30" i="6" s="1"/>
  <c r="U30" i="6"/>
  <c r="R30" i="6"/>
  <c r="T30" i="6" s="1"/>
  <c r="X29" i="6"/>
  <c r="W29" i="6" s="1"/>
  <c r="U29" i="6"/>
  <c r="R29" i="6"/>
  <c r="T29" i="6" s="1"/>
  <c r="X28" i="6"/>
  <c r="W28" i="6" s="1"/>
  <c r="U28" i="6"/>
  <c r="R28" i="6"/>
  <c r="T28" i="6" s="1"/>
  <c r="X27" i="6"/>
  <c r="W27" i="6" s="1"/>
  <c r="U27" i="6"/>
  <c r="R27" i="6"/>
  <c r="T27" i="6" s="1"/>
  <c r="X26" i="6"/>
  <c r="W26" i="6" s="1"/>
  <c r="U26" i="6"/>
  <c r="R26" i="6"/>
  <c r="T26" i="6" s="1"/>
  <c r="X25" i="6"/>
  <c r="W25" i="6" s="1"/>
  <c r="U25" i="6"/>
  <c r="R25" i="6"/>
  <c r="T25" i="6" s="1"/>
  <c r="X24" i="6"/>
  <c r="W24" i="6" s="1"/>
  <c r="U24" i="6"/>
  <c r="R24" i="6"/>
  <c r="T24" i="6" s="1"/>
  <c r="X23" i="6"/>
  <c r="W23" i="6" s="1"/>
  <c r="U23" i="6"/>
  <c r="R23" i="6"/>
  <c r="T23" i="6" s="1"/>
  <c r="X22" i="6"/>
  <c r="W22" i="6" s="1"/>
  <c r="U22" i="6"/>
  <c r="R22" i="6"/>
  <c r="T22" i="6" s="1"/>
  <c r="X21" i="6"/>
  <c r="W21" i="6" s="1"/>
  <c r="U21" i="6"/>
  <c r="R21" i="6"/>
  <c r="T21" i="6" s="1"/>
  <c r="R504" i="6" l="1"/>
  <c r="T504" i="6" s="1"/>
  <c r="U504" i="6"/>
  <c r="H480" i="3" l="1"/>
  <c r="J480" i="3" s="1"/>
  <c r="K480" i="3"/>
  <c r="K528" i="3" l="1"/>
  <c r="H528" i="3"/>
  <c r="J528" i="3" s="1"/>
  <c r="I39" i="4"/>
  <c r="G39" i="4"/>
  <c r="I36" i="4"/>
  <c r="G36" i="4"/>
  <c r="I33" i="4"/>
  <c r="G33" i="4"/>
  <c r="I28" i="4"/>
  <c r="G28" i="4"/>
  <c r="I25" i="4"/>
  <c r="G25" i="4"/>
  <c r="H411" i="3" l="1"/>
  <c r="J411" i="3" s="1"/>
  <c r="K411" i="3"/>
  <c r="H412" i="3"/>
  <c r="J412" i="3" s="1"/>
  <c r="K412" i="3"/>
  <c r="I44" i="4" l="1"/>
  <c r="I45" i="4"/>
  <c r="G44" i="4"/>
  <c r="K36" i="3"/>
  <c r="H36" i="3"/>
  <c r="J36" i="3" s="1"/>
  <c r="K33" i="3"/>
  <c r="H33" i="3"/>
  <c r="J33" i="3" s="1"/>
  <c r="K31" i="3"/>
  <c r="H31" i="3"/>
  <c r="J31" i="3" s="1"/>
  <c r="K28" i="3"/>
  <c r="H28" i="3"/>
  <c r="J28" i="3" s="1"/>
  <c r="K37" i="3" l="1"/>
  <c r="H37" i="3"/>
  <c r="J37" i="3" s="1"/>
  <c r="K584" i="3"/>
  <c r="H584" i="3"/>
  <c r="J584" i="3" s="1"/>
  <c r="H585" i="3"/>
  <c r="J585" i="3" s="1"/>
  <c r="K585" i="3"/>
  <c r="K583" i="3"/>
  <c r="H583" i="3"/>
  <c r="J583" i="3" s="1"/>
  <c r="H582" i="3"/>
  <c r="J582" i="3" s="1"/>
  <c r="K582" i="3"/>
  <c r="K573" i="3"/>
  <c r="H573" i="3"/>
  <c r="J573" i="3" s="1"/>
  <c r="K572" i="3"/>
  <c r="H572" i="3"/>
  <c r="J572" i="3" s="1"/>
  <c r="H58" i="3"/>
  <c r="J58" i="3" s="1"/>
  <c r="K58" i="3"/>
  <c r="K7" i="3"/>
  <c r="H26" i="3"/>
  <c r="J26" i="3" s="1"/>
  <c r="K26" i="3"/>
  <c r="K69" i="3"/>
  <c r="H69" i="3"/>
  <c r="J69" i="3" s="1"/>
  <c r="K68" i="3"/>
  <c r="H68" i="3"/>
  <c r="J68" i="3" s="1"/>
  <c r="K67" i="3"/>
  <c r="H67" i="3"/>
  <c r="J67" i="3" s="1"/>
  <c r="K66" i="3"/>
  <c r="H66" i="3"/>
  <c r="J66" i="3" s="1"/>
  <c r="K65" i="3"/>
  <c r="H65" i="3"/>
  <c r="J65" i="3" s="1"/>
  <c r="K64" i="3"/>
  <c r="H64" i="3"/>
  <c r="J64" i="3" s="1"/>
  <c r="K63" i="3"/>
  <c r="H63" i="3"/>
  <c r="J63" i="3" s="1"/>
  <c r="K62" i="3"/>
  <c r="H62" i="3"/>
  <c r="J62" i="3" s="1"/>
  <c r="K61" i="3"/>
  <c r="H61" i="3"/>
  <c r="J61" i="3" s="1"/>
  <c r="K60" i="3"/>
  <c r="H60" i="3"/>
  <c r="J60" i="3" s="1"/>
  <c r="K59" i="3"/>
  <c r="H59" i="3"/>
  <c r="J59" i="3" s="1"/>
  <c r="I83" i="4" l="1"/>
  <c r="G83" i="4"/>
  <c r="I82" i="4"/>
  <c r="G82" i="4"/>
  <c r="I80" i="4"/>
  <c r="G80" i="4"/>
  <c r="I79" i="4"/>
  <c r="G79" i="4"/>
  <c r="I78" i="4"/>
  <c r="G78" i="4"/>
  <c r="I53" i="4"/>
  <c r="G53" i="4"/>
  <c r="I77" i="4"/>
  <c r="G77" i="4"/>
  <c r="I76" i="4"/>
  <c r="G76" i="4"/>
  <c r="I75" i="4"/>
  <c r="G75" i="4"/>
  <c r="I74" i="4"/>
  <c r="G74" i="4"/>
  <c r="I73" i="4"/>
  <c r="G73" i="4"/>
  <c r="I72" i="4"/>
  <c r="G72" i="4"/>
  <c r="I71" i="4"/>
  <c r="G71" i="4"/>
  <c r="I69" i="4"/>
  <c r="G69" i="4"/>
  <c r="I68" i="4"/>
  <c r="G68" i="4"/>
  <c r="I67" i="4"/>
  <c r="G67" i="4"/>
  <c r="I66" i="4"/>
  <c r="G66" i="4"/>
  <c r="I62" i="4"/>
  <c r="G62" i="4"/>
  <c r="I61" i="4"/>
  <c r="G61" i="4"/>
  <c r="I60" i="4"/>
  <c r="G60" i="4"/>
  <c r="I59" i="4"/>
  <c r="G59" i="4"/>
  <c r="I58" i="4"/>
  <c r="G58" i="4"/>
  <c r="I56" i="4"/>
  <c r="G56" i="4"/>
  <c r="I55" i="4"/>
  <c r="G55" i="4"/>
  <c r="I49" i="4"/>
  <c r="G49" i="4"/>
  <c r="I48" i="4"/>
  <c r="G48" i="4"/>
  <c r="I47" i="4"/>
  <c r="G47" i="4"/>
  <c r="I46" i="4"/>
  <c r="G46" i="4"/>
  <c r="G45" i="4"/>
  <c r="I43" i="4"/>
  <c r="G43" i="4"/>
  <c r="I42" i="4"/>
  <c r="G42" i="4"/>
  <c r="I41" i="4"/>
  <c r="G41" i="4"/>
  <c r="I38" i="4"/>
  <c r="G38" i="4"/>
  <c r="I37" i="4"/>
  <c r="G37" i="4"/>
  <c r="I35" i="4"/>
  <c r="G35" i="4"/>
  <c r="I34" i="4"/>
  <c r="G34" i="4"/>
  <c r="I32" i="4"/>
  <c r="G32" i="4"/>
  <c r="I31" i="4"/>
  <c r="G31" i="4"/>
  <c r="I30" i="4"/>
  <c r="G30" i="4"/>
  <c r="I27" i="4"/>
  <c r="G27" i="4"/>
  <c r="I24" i="4"/>
  <c r="G24" i="4"/>
  <c r="I23" i="4"/>
  <c r="G23" i="4"/>
  <c r="I22" i="4"/>
  <c r="G22" i="4"/>
  <c r="I21" i="4"/>
  <c r="G21" i="4"/>
  <c r="I19" i="4"/>
  <c r="G19" i="4"/>
  <c r="I18" i="4"/>
  <c r="G18" i="4"/>
  <c r="I16" i="4"/>
  <c r="G16" i="4"/>
  <c r="I15" i="4"/>
  <c r="G15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H10" i="3"/>
  <c r="J10" i="3" s="1"/>
  <c r="K10" i="3"/>
  <c r="H11" i="3"/>
  <c r="J11" i="3" s="1"/>
  <c r="K11" i="3"/>
  <c r="K79" i="3" l="1"/>
  <c r="J420" i="3" l="1"/>
  <c r="J419" i="3"/>
  <c r="H416" i="3"/>
  <c r="J416" i="3" s="1"/>
  <c r="H415" i="3"/>
  <c r="J415" i="3" s="1"/>
  <c r="H576" i="3" l="1"/>
  <c r="J576" i="3" s="1"/>
  <c r="K576" i="3"/>
  <c r="K83" i="3" l="1"/>
  <c r="K82" i="3"/>
  <c r="K81" i="3"/>
  <c r="K80" i="3"/>
  <c r="K539" i="3"/>
  <c r="H539" i="3"/>
  <c r="J539" i="3" s="1"/>
  <c r="K48" i="3" l="1"/>
  <c r="H48" i="3"/>
  <c r="J48" i="3" s="1"/>
  <c r="K40" i="3" l="1"/>
  <c r="H40" i="3"/>
  <c r="J40" i="3" s="1"/>
  <c r="H92" i="3" l="1"/>
  <c r="J92" i="3" s="1"/>
  <c r="H91" i="3"/>
  <c r="J91" i="3" s="1"/>
  <c r="K94" i="3" l="1"/>
  <c r="H94" i="3"/>
  <c r="J94" i="3" s="1"/>
  <c r="K93" i="3"/>
  <c r="H93" i="3"/>
  <c r="J93" i="3" s="1"/>
  <c r="K96" i="3"/>
  <c r="H96" i="3"/>
  <c r="J96" i="3" s="1"/>
  <c r="K95" i="3"/>
  <c r="H95" i="3"/>
  <c r="J95" i="3" s="1"/>
  <c r="K92" i="3"/>
  <c r="K91" i="3"/>
  <c r="K653" i="3"/>
  <c r="K652" i="3"/>
  <c r="K650" i="3"/>
  <c r="K648" i="3"/>
  <c r="K646" i="3"/>
  <c r="K645" i="3"/>
  <c r="K644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K614" i="3"/>
  <c r="K613" i="3"/>
  <c r="K612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1" i="3"/>
  <c r="K580" i="3"/>
  <c r="K579" i="3"/>
  <c r="K578" i="3"/>
  <c r="K574" i="3"/>
  <c r="K571" i="3"/>
  <c r="K570" i="3"/>
  <c r="K568" i="3"/>
  <c r="K567" i="3"/>
  <c r="K566" i="3"/>
  <c r="K565" i="3"/>
  <c r="K564" i="3"/>
  <c r="K560" i="3"/>
  <c r="K563" i="3"/>
  <c r="K562" i="3"/>
  <c r="K557" i="3"/>
  <c r="K556" i="3"/>
  <c r="K555" i="3"/>
  <c r="K554" i="3"/>
  <c r="K553" i="3"/>
  <c r="K552" i="3"/>
  <c r="K550" i="3"/>
  <c r="K549" i="3"/>
  <c r="K548" i="3"/>
  <c r="K546" i="3"/>
  <c r="K545" i="3"/>
  <c r="K543" i="3"/>
  <c r="K542" i="3"/>
  <c r="K541" i="3"/>
  <c r="K540" i="3"/>
  <c r="K537" i="3"/>
  <c r="K536" i="3"/>
  <c r="K534" i="3"/>
  <c r="K533" i="3"/>
  <c r="K532" i="3"/>
  <c r="K531" i="3"/>
  <c r="K530" i="3"/>
  <c r="K524" i="3"/>
  <c r="K523" i="3"/>
  <c r="K522" i="3"/>
  <c r="K520" i="3"/>
  <c r="K519" i="3"/>
  <c r="K518" i="3"/>
  <c r="K517" i="3"/>
  <c r="K516" i="3"/>
  <c r="K514" i="3"/>
  <c r="K513" i="3"/>
  <c r="K512" i="3"/>
  <c r="K511" i="3"/>
  <c r="K509" i="3"/>
  <c r="K507" i="3"/>
  <c r="K506" i="3"/>
  <c r="K504" i="3"/>
  <c r="K503" i="3"/>
  <c r="K502" i="3"/>
  <c r="K501" i="3"/>
  <c r="K500" i="3"/>
  <c r="K498" i="3"/>
  <c r="K497" i="3"/>
  <c r="K494" i="3"/>
  <c r="K493" i="3"/>
  <c r="K492" i="3"/>
  <c r="K491" i="3"/>
  <c r="K488" i="3"/>
  <c r="K487" i="3"/>
  <c r="K486" i="3"/>
  <c r="K485" i="3"/>
  <c r="K484" i="3"/>
  <c r="K483" i="3"/>
  <c r="K482" i="3"/>
  <c r="K481" i="3"/>
  <c r="K477" i="3"/>
  <c r="K476" i="3"/>
  <c r="K473" i="3"/>
  <c r="K472" i="3"/>
  <c r="K471" i="3"/>
  <c r="K469" i="3"/>
  <c r="K468" i="3"/>
  <c r="K467" i="3"/>
  <c r="K465" i="3"/>
  <c r="K464" i="3"/>
  <c r="K463" i="3"/>
  <c r="K459" i="3"/>
  <c r="K458" i="3"/>
  <c r="K457" i="3"/>
  <c r="K455" i="3"/>
  <c r="K454" i="3"/>
  <c r="K453" i="3"/>
  <c r="K451" i="3"/>
  <c r="K450" i="3"/>
  <c r="K449" i="3"/>
  <c r="K447" i="3"/>
  <c r="K446" i="3"/>
  <c r="K445" i="3"/>
  <c r="K442" i="3"/>
  <c r="K441" i="3"/>
  <c r="K439" i="3"/>
  <c r="K438" i="3"/>
  <c r="K437" i="3"/>
  <c r="H433" i="3"/>
  <c r="J433" i="3" s="1"/>
  <c r="H432" i="3"/>
  <c r="J432" i="3" s="1"/>
  <c r="H431" i="3"/>
  <c r="J431" i="3" s="1"/>
  <c r="H430" i="3"/>
  <c r="J430" i="3" s="1"/>
  <c r="H429" i="3"/>
  <c r="J429" i="3" s="1"/>
  <c r="H428" i="3"/>
  <c r="J428" i="3" s="1"/>
  <c r="K435" i="3"/>
  <c r="K433" i="3"/>
  <c r="K432" i="3"/>
  <c r="K431" i="3"/>
  <c r="K430" i="3"/>
  <c r="K429" i="3"/>
  <c r="K428" i="3"/>
  <c r="K423" i="3"/>
  <c r="K420" i="3"/>
  <c r="K419" i="3"/>
  <c r="K416" i="3"/>
  <c r="K415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266" i="3"/>
  <c r="K231" i="3"/>
  <c r="K206" i="3"/>
  <c r="K171" i="3"/>
  <c r="K136" i="3"/>
  <c r="K134" i="3"/>
  <c r="K133" i="3"/>
  <c r="K132" i="3"/>
  <c r="K131" i="3"/>
  <c r="K130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07" i="3"/>
  <c r="K98" i="3"/>
  <c r="K89" i="3"/>
  <c r="K88" i="3"/>
  <c r="K87" i="3"/>
  <c r="K86" i="3"/>
  <c r="K85" i="3"/>
  <c r="J79" i="3"/>
  <c r="K77" i="3"/>
  <c r="K76" i="3"/>
  <c r="K75" i="3"/>
  <c r="K74" i="3"/>
  <c r="K73" i="3"/>
  <c r="K72" i="3"/>
  <c r="K71" i="3"/>
  <c r="K55" i="3"/>
  <c r="K54" i="3"/>
  <c r="K52" i="3"/>
  <c r="K51" i="3"/>
  <c r="K50" i="3"/>
  <c r="K49" i="3"/>
  <c r="K47" i="3"/>
  <c r="K46" i="3"/>
  <c r="K42" i="3"/>
  <c r="K41" i="3"/>
  <c r="K39" i="3"/>
  <c r="K38" i="3"/>
  <c r="K34" i="3"/>
  <c r="K32" i="3"/>
  <c r="K30" i="3"/>
  <c r="K24" i="3"/>
  <c r="K23" i="3"/>
  <c r="K21" i="3"/>
  <c r="K20" i="3"/>
  <c r="K19" i="3"/>
  <c r="K18" i="3"/>
  <c r="K17" i="3"/>
  <c r="K16" i="3"/>
  <c r="K14" i="3"/>
  <c r="K13" i="3"/>
  <c r="K12" i="3"/>
  <c r="K8" i="3"/>
  <c r="H653" i="3"/>
  <c r="J653" i="3" s="1"/>
  <c r="H652" i="3"/>
  <c r="J652" i="3" s="1"/>
  <c r="H650" i="3"/>
  <c r="J650" i="3" s="1"/>
  <c r="H648" i="3"/>
  <c r="J648" i="3" s="1"/>
  <c r="H646" i="3"/>
  <c r="J646" i="3" s="1"/>
  <c r="H645" i="3"/>
  <c r="J645" i="3" s="1"/>
  <c r="H644" i="3"/>
  <c r="J644" i="3" s="1"/>
  <c r="H614" i="3"/>
  <c r="J614" i="3" s="1"/>
  <c r="H613" i="3"/>
  <c r="J613" i="3" s="1"/>
  <c r="H612" i="3"/>
  <c r="J612" i="3" s="1"/>
  <c r="H610" i="3"/>
  <c r="J610" i="3" s="1"/>
  <c r="H609" i="3"/>
  <c r="J609" i="3" s="1"/>
  <c r="H608" i="3"/>
  <c r="J608" i="3" s="1"/>
  <c r="H607" i="3"/>
  <c r="J607" i="3" s="1"/>
  <c r="H606" i="3"/>
  <c r="J606" i="3" s="1"/>
  <c r="H605" i="3"/>
  <c r="J605" i="3" s="1"/>
  <c r="H604" i="3"/>
  <c r="J604" i="3" s="1"/>
  <c r="H603" i="3"/>
  <c r="J603" i="3" s="1"/>
  <c r="H602" i="3"/>
  <c r="J602" i="3" s="1"/>
  <c r="H601" i="3"/>
  <c r="J601" i="3" s="1"/>
  <c r="H600" i="3"/>
  <c r="J600" i="3" s="1"/>
  <c r="H599" i="3"/>
  <c r="J599" i="3" s="1"/>
  <c r="H598" i="3"/>
  <c r="J598" i="3" s="1"/>
  <c r="H597" i="3"/>
  <c r="J597" i="3" s="1"/>
  <c r="H596" i="3"/>
  <c r="J596" i="3" s="1"/>
  <c r="H595" i="3"/>
  <c r="J595" i="3" s="1"/>
  <c r="H594" i="3"/>
  <c r="J594" i="3" s="1"/>
  <c r="H593" i="3"/>
  <c r="J593" i="3" s="1"/>
  <c r="H592" i="3"/>
  <c r="J592" i="3" s="1"/>
  <c r="H591" i="3"/>
  <c r="J591" i="3" s="1"/>
  <c r="H590" i="3"/>
  <c r="J590" i="3" s="1"/>
  <c r="H589" i="3"/>
  <c r="J589" i="3" s="1"/>
  <c r="H588" i="3"/>
  <c r="J588" i="3" s="1"/>
  <c r="H587" i="3"/>
  <c r="J587" i="3" s="1"/>
  <c r="H581" i="3"/>
  <c r="J581" i="3" s="1"/>
  <c r="H580" i="3"/>
  <c r="J580" i="3" s="1"/>
  <c r="H579" i="3"/>
  <c r="J579" i="3" s="1"/>
  <c r="H578" i="3"/>
  <c r="J578" i="3" s="1"/>
  <c r="H574" i="3"/>
  <c r="J574" i="3" s="1"/>
  <c r="H571" i="3"/>
  <c r="J571" i="3" s="1"/>
  <c r="H570" i="3"/>
  <c r="J570" i="3" s="1"/>
  <c r="H568" i="3"/>
  <c r="J568" i="3" s="1"/>
  <c r="H567" i="3"/>
  <c r="J567" i="3" s="1"/>
  <c r="H566" i="3"/>
  <c r="J566" i="3" s="1"/>
  <c r="H565" i="3"/>
  <c r="J565" i="3" s="1"/>
  <c r="H564" i="3"/>
  <c r="J564" i="3" s="1"/>
  <c r="H563" i="3"/>
  <c r="J563" i="3" s="1"/>
  <c r="H562" i="3"/>
  <c r="J562" i="3" s="1"/>
  <c r="H560" i="3"/>
  <c r="J560" i="3" s="1"/>
  <c r="H557" i="3"/>
  <c r="J557" i="3" s="1"/>
  <c r="H556" i="3"/>
  <c r="J556" i="3" s="1"/>
  <c r="H555" i="3"/>
  <c r="J555" i="3" s="1"/>
  <c r="H554" i="3"/>
  <c r="J554" i="3" s="1"/>
  <c r="H553" i="3"/>
  <c r="J553" i="3" s="1"/>
  <c r="H552" i="3"/>
  <c r="J552" i="3" s="1"/>
  <c r="H550" i="3"/>
  <c r="J550" i="3" s="1"/>
  <c r="H549" i="3"/>
  <c r="J549" i="3" s="1"/>
  <c r="H548" i="3"/>
  <c r="J548" i="3" s="1"/>
  <c r="H546" i="3"/>
  <c r="J546" i="3" s="1"/>
  <c r="H545" i="3"/>
  <c r="J545" i="3" s="1"/>
  <c r="H543" i="3"/>
  <c r="J543" i="3" s="1"/>
  <c r="H542" i="3"/>
  <c r="J542" i="3" s="1"/>
  <c r="H541" i="3"/>
  <c r="J541" i="3" s="1"/>
  <c r="H540" i="3"/>
  <c r="J540" i="3" s="1"/>
  <c r="H537" i="3"/>
  <c r="J537" i="3" s="1"/>
  <c r="H536" i="3"/>
  <c r="J536" i="3" s="1"/>
  <c r="H534" i="3"/>
  <c r="J534" i="3" s="1"/>
  <c r="H533" i="3"/>
  <c r="J533" i="3" s="1"/>
  <c r="H532" i="3"/>
  <c r="J532" i="3" s="1"/>
  <c r="H531" i="3"/>
  <c r="J531" i="3" s="1"/>
  <c r="H530" i="3"/>
  <c r="J530" i="3" s="1"/>
  <c r="H524" i="3"/>
  <c r="J524" i="3" s="1"/>
  <c r="H523" i="3"/>
  <c r="J523" i="3" s="1"/>
  <c r="H522" i="3"/>
  <c r="J522" i="3" s="1"/>
  <c r="H520" i="3"/>
  <c r="J520" i="3" s="1"/>
  <c r="H519" i="3"/>
  <c r="J519" i="3" s="1"/>
  <c r="H518" i="3"/>
  <c r="J518" i="3" s="1"/>
  <c r="H517" i="3"/>
  <c r="J517" i="3" s="1"/>
  <c r="H516" i="3"/>
  <c r="J516" i="3" s="1"/>
  <c r="H514" i="3"/>
  <c r="J514" i="3" s="1"/>
  <c r="H513" i="3"/>
  <c r="J513" i="3" s="1"/>
  <c r="H512" i="3"/>
  <c r="J512" i="3" s="1"/>
  <c r="H511" i="3"/>
  <c r="J511" i="3" s="1"/>
  <c r="H509" i="3"/>
  <c r="J509" i="3" s="1"/>
  <c r="H507" i="3"/>
  <c r="J507" i="3" s="1"/>
  <c r="H506" i="3"/>
  <c r="J506" i="3" s="1"/>
  <c r="H504" i="3"/>
  <c r="J504" i="3" s="1"/>
  <c r="H503" i="3"/>
  <c r="J503" i="3" s="1"/>
  <c r="H502" i="3"/>
  <c r="J502" i="3" s="1"/>
  <c r="H501" i="3"/>
  <c r="J501" i="3" s="1"/>
  <c r="H500" i="3"/>
  <c r="J500" i="3" s="1"/>
  <c r="H498" i="3"/>
  <c r="J498" i="3" s="1"/>
  <c r="H497" i="3"/>
  <c r="J497" i="3" s="1"/>
  <c r="H493" i="3"/>
  <c r="J493" i="3" s="1"/>
  <c r="H492" i="3"/>
  <c r="J492" i="3" s="1"/>
  <c r="H491" i="3"/>
  <c r="J491" i="3" s="1"/>
  <c r="H488" i="3"/>
  <c r="J488" i="3" s="1"/>
  <c r="H487" i="3"/>
  <c r="J487" i="3" s="1"/>
  <c r="H486" i="3"/>
  <c r="J486" i="3" s="1"/>
  <c r="H485" i="3"/>
  <c r="J485" i="3" s="1"/>
  <c r="H484" i="3"/>
  <c r="J484" i="3" s="1"/>
  <c r="H483" i="3"/>
  <c r="J483" i="3" s="1"/>
  <c r="H482" i="3"/>
  <c r="J482" i="3" s="1"/>
  <c r="H481" i="3"/>
  <c r="J481" i="3" s="1"/>
  <c r="H477" i="3"/>
  <c r="J477" i="3" s="1"/>
  <c r="H476" i="3"/>
  <c r="J476" i="3" s="1"/>
  <c r="H473" i="3"/>
  <c r="J473" i="3" s="1"/>
  <c r="H472" i="3"/>
  <c r="J472" i="3" s="1"/>
  <c r="H471" i="3"/>
  <c r="J471" i="3" s="1"/>
  <c r="H469" i="3"/>
  <c r="J469" i="3" s="1"/>
  <c r="H468" i="3"/>
  <c r="J468" i="3" s="1"/>
  <c r="H467" i="3"/>
  <c r="J467" i="3" s="1"/>
  <c r="H465" i="3"/>
  <c r="J465" i="3" s="1"/>
  <c r="H464" i="3"/>
  <c r="J464" i="3" s="1"/>
  <c r="H463" i="3"/>
  <c r="J463" i="3" s="1"/>
  <c r="H459" i="3"/>
  <c r="J459" i="3" s="1"/>
  <c r="H458" i="3"/>
  <c r="J458" i="3" s="1"/>
  <c r="H457" i="3"/>
  <c r="J457" i="3" s="1"/>
  <c r="H455" i="3"/>
  <c r="J455" i="3" s="1"/>
  <c r="H454" i="3"/>
  <c r="J454" i="3" s="1"/>
  <c r="H453" i="3"/>
  <c r="J453" i="3" s="1"/>
  <c r="H451" i="3"/>
  <c r="J451" i="3" s="1"/>
  <c r="H450" i="3"/>
  <c r="J450" i="3" s="1"/>
  <c r="H449" i="3"/>
  <c r="J449" i="3" s="1"/>
  <c r="H447" i="3"/>
  <c r="J447" i="3" s="1"/>
  <c r="H446" i="3"/>
  <c r="J446" i="3" s="1"/>
  <c r="H445" i="3"/>
  <c r="J445" i="3" s="1"/>
  <c r="H442" i="3"/>
  <c r="J442" i="3" s="1"/>
  <c r="H441" i="3"/>
  <c r="J441" i="3" s="1"/>
  <c r="H439" i="3"/>
  <c r="J439" i="3" s="1"/>
  <c r="H438" i="3"/>
  <c r="J438" i="3" s="1"/>
  <c r="H423" i="3"/>
  <c r="J423" i="3" s="1"/>
  <c r="H313" i="3"/>
  <c r="J313" i="3" s="1"/>
  <c r="H312" i="3"/>
  <c r="J312" i="3" s="1"/>
  <c r="H311" i="3"/>
  <c r="J311" i="3" s="1"/>
  <c r="H310" i="3"/>
  <c r="J310" i="3" s="1"/>
  <c r="H309" i="3"/>
  <c r="J309" i="3" s="1"/>
  <c r="H308" i="3"/>
  <c r="J308" i="3" s="1"/>
  <c r="H307" i="3"/>
  <c r="J307" i="3" s="1"/>
  <c r="H306" i="3"/>
  <c r="J306" i="3" s="1"/>
  <c r="H305" i="3"/>
  <c r="J305" i="3" s="1"/>
  <c r="H304" i="3"/>
  <c r="J304" i="3" s="1"/>
  <c r="H303" i="3"/>
  <c r="J303" i="3" s="1"/>
  <c r="H302" i="3"/>
  <c r="J302" i="3" s="1"/>
  <c r="H266" i="3"/>
  <c r="J266" i="3" s="1"/>
  <c r="H231" i="3"/>
  <c r="J231" i="3" s="1"/>
  <c r="H206" i="3"/>
  <c r="J206" i="3" s="1"/>
  <c r="H171" i="3"/>
  <c r="J171" i="3" s="1"/>
  <c r="H136" i="3"/>
  <c r="J136" i="3" s="1"/>
  <c r="H134" i="3"/>
  <c r="J134" i="3" s="1"/>
  <c r="H133" i="3"/>
  <c r="J133" i="3" s="1"/>
  <c r="H132" i="3"/>
  <c r="J132" i="3" s="1"/>
  <c r="H131" i="3"/>
  <c r="J131" i="3" s="1"/>
  <c r="H130" i="3"/>
  <c r="J130" i="3" s="1"/>
  <c r="H127" i="3"/>
  <c r="J127" i="3" s="1"/>
  <c r="H126" i="3"/>
  <c r="J126" i="3" s="1"/>
  <c r="H125" i="3"/>
  <c r="J125" i="3" s="1"/>
  <c r="H124" i="3"/>
  <c r="J124" i="3" s="1"/>
  <c r="H123" i="3"/>
  <c r="J123" i="3" s="1"/>
  <c r="H122" i="3"/>
  <c r="J122" i="3" s="1"/>
  <c r="H121" i="3"/>
  <c r="J121" i="3" s="1"/>
  <c r="H120" i="3"/>
  <c r="J120" i="3" s="1"/>
  <c r="H119" i="3"/>
  <c r="J119" i="3" s="1"/>
  <c r="H118" i="3"/>
  <c r="J118" i="3" s="1"/>
  <c r="H117" i="3"/>
  <c r="J117" i="3" s="1"/>
  <c r="H116" i="3"/>
  <c r="J116" i="3" s="1"/>
  <c r="H107" i="3"/>
  <c r="J107" i="3" s="1"/>
  <c r="H98" i="3"/>
  <c r="J98" i="3" s="1"/>
  <c r="H89" i="3"/>
  <c r="J89" i="3" s="1"/>
  <c r="H88" i="3"/>
  <c r="J88" i="3" s="1"/>
  <c r="H87" i="3"/>
  <c r="J87" i="3" s="1"/>
  <c r="H86" i="3"/>
  <c r="J86" i="3" s="1"/>
  <c r="H85" i="3"/>
  <c r="J85" i="3" s="1"/>
  <c r="H77" i="3"/>
  <c r="J77" i="3" s="1"/>
  <c r="H76" i="3"/>
  <c r="J76" i="3" s="1"/>
  <c r="H75" i="3"/>
  <c r="J75" i="3" s="1"/>
  <c r="H74" i="3"/>
  <c r="J74" i="3" s="1"/>
  <c r="H73" i="3"/>
  <c r="J73" i="3" s="1"/>
  <c r="H72" i="3"/>
  <c r="J72" i="3" s="1"/>
  <c r="H71" i="3"/>
  <c r="J71" i="3" s="1"/>
  <c r="H55" i="3"/>
  <c r="J55" i="3" s="1"/>
  <c r="H54" i="3"/>
  <c r="J54" i="3" s="1"/>
  <c r="H52" i="3"/>
  <c r="J52" i="3" s="1"/>
  <c r="H51" i="3"/>
  <c r="J51" i="3" s="1"/>
  <c r="H50" i="3"/>
  <c r="J50" i="3" s="1"/>
  <c r="H49" i="3"/>
  <c r="J49" i="3" s="1"/>
  <c r="H47" i="3"/>
  <c r="J47" i="3" s="1"/>
  <c r="H46" i="3"/>
  <c r="J46" i="3" s="1"/>
  <c r="H42" i="3"/>
  <c r="J42" i="3" s="1"/>
  <c r="H41" i="3"/>
  <c r="J41" i="3" s="1"/>
  <c r="H39" i="3"/>
  <c r="J39" i="3" s="1"/>
  <c r="H38" i="3"/>
  <c r="J38" i="3" s="1"/>
  <c r="H34" i="3"/>
  <c r="J34" i="3" s="1"/>
  <c r="H32" i="3"/>
  <c r="J32" i="3" s="1"/>
  <c r="H30" i="3"/>
  <c r="J30" i="3" s="1"/>
  <c r="H24" i="3"/>
  <c r="J24" i="3" s="1"/>
  <c r="H23" i="3"/>
  <c r="J23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4" i="3"/>
  <c r="J14" i="3" s="1"/>
  <c r="H13" i="3"/>
  <c r="J13" i="3" s="1"/>
  <c r="H12" i="3"/>
  <c r="J12" i="3" s="1"/>
  <c r="H7" i="3"/>
  <c r="J7" i="3" s="1"/>
  <c r="H8" i="3"/>
  <c r="J8" i="3" s="1"/>
  <c r="K43" i="3" l="1"/>
  <c r="H43" i="3"/>
  <c r="J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tc={7FE67F58-7F2B-4B1F-AB72-A3F6C3E35BC3}</author>
  </authors>
  <commentList>
    <comment ref="F437" authorId="0" shapeId="0" xr:uid="{7FE67F58-7F2B-4B1F-AB72-A3F6C3E35BC3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kg na litry - přepočítat, karel řekne kolik litrů na kýbl
</t>
      </text>
    </comment>
  </commentList>
</comments>
</file>

<file path=xl/sharedStrings.xml><?xml version="1.0" encoding="utf-8"?>
<sst xmlns="http://schemas.openxmlformats.org/spreadsheetml/2006/main" count="5245" uniqueCount="2417">
  <si>
    <t>Ceník 2025</t>
  </si>
  <si>
    <t>Platnost od 1.2.2025</t>
  </si>
  <si>
    <t>Cena ze které se počítá</t>
  </si>
  <si>
    <t>Přepočet
1 EUR</t>
  </si>
  <si>
    <t>Max. kompetence slevy pro modelaci DB2 a DB3</t>
  </si>
  <si>
    <t>Zpětné bonusy, sconta, atd. zákazníka</t>
  </si>
  <si>
    <t>Dopravní náklady na tunu / km</t>
  </si>
  <si>
    <t>Výrobky z HU - přepočet z EUR</t>
  </si>
  <si>
    <t>EAN</t>
  </si>
  <si>
    <t>SAP kód</t>
  </si>
  <si>
    <t>Výrobek</t>
  </si>
  <si>
    <t>Další informace</t>
  </si>
  <si>
    <t>Zrnitost (mm)</t>
  </si>
  <si>
    <t xml:space="preserve">Rozměr (mm) </t>
  </si>
  <si>
    <t>Tloušťka (mm)</t>
  </si>
  <si>
    <t xml:space="preserve">Orientační spotřeba (aplikační tloušťka v mm) 
</t>
  </si>
  <si>
    <t>Jednotka spotřeby</t>
  </si>
  <si>
    <t>Balení v MJ</t>
  </si>
  <si>
    <t>MJ</t>
  </si>
  <si>
    <t>Typ balení</t>
  </si>
  <si>
    <t>Ks na paletě</t>
  </si>
  <si>
    <t>Hmotnost palety (kg)</t>
  </si>
  <si>
    <t>Cenová skupina</t>
  </si>
  <si>
    <t xml:space="preserve">Cena v Kč
bez DPH </t>
  </si>
  <si>
    <t>Cena v Kč
vč. DPH</t>
  </si>
  <si>
    <t>Sleva
%</t>
  </si>
  <si>
    <t>Cena po slevě v Kč
bez DPH</t>
  </si>
  <si>
    <t>Skladová cena</t>
  </si>
  <si>
    <t>Kompetence MAOT</t>
  </si>
  <si>
    <t>Kompetence OZ</t>
  </si>
  <si>
    <t>Cena po slevě v Kč</t>
  </si>
  <si>
    <t>Cena po slevě a bonusech v Kč</t>
  </si>
  <si>
    <t>Marže po bonusech v Kč (DB2)</t>
  </si>
  <si>
    <t>Marže po bonusech a dopravě v Kč (DB3</t>
  </si>
  <si>
    <t>DB 2</t>
  </si>
  <si>
    <t>DB 3</t>
  </si>
  <si>
    <t>Sila</t>
  </si>
  <si>
    <t>Dodací lhůta na vyžádání</t>
  </si>
  <si>
    <t>Zimní receptura</t>
  </si>
  <si>
    <t>Aplikační tloušťky (mm)</t>
  </si>
  <si>
    <t>Skladovatelnost</t>
  </si>
  <si>
    <t>Balení</t>
  </si>
  <si>
    <t>Za měrnou jednotku</t>
  </si>
  <si>
    <t>za MJ v Kč</t>
  </si>
  <si>
    <t>%</t>
  </si>
  <si>
    <t>na MJ</t>
  </si>
  <si>
    <t>od</t>
  </si>
  <si>
    <t>do</t>
  </si>
  <si>
    <t>Měsíce</t>
  </si>
  <si>
    <t>CONSTRUCTION SYSTEM</t>
  </si>
  <si>
    <t>SUROVINY</t>
  </si>
  <si>
    <t>BSK M90 25 00 K0VN</t>
  </si>
  <si>
    <t>kg</t>
  </si>
  <si>
    <t>ANO</t>
  </si>
  <si>
    <t>BSH H90 20 00 00VN</t>
  </si>
  <si>
    <t>BETONY</t>
  </si>
  <si>
    <t>BC0 000 25 40 00VN</t>
  </si>
  <si>
    <t>BC0 430 25 40 00VN</t>
  </si>
  <si>
    <t>BC0 040 25 40 00VN</t>
  </si>
  <si>
    <t>BC0 360 25 80 00VN</t>
  </si>
  <si>
    <t>BC0 380 25 80 00VN</t>
  </si>
  <si>
    <t>ZDICÍ A ZAKLÁDACÍ MALTY</t>
  </si>
  <si>
    <t>BC1 001 25 20 00VN</t>
  </si>
  <si>
    <t>BC1 021 25 40 00VN</t>
  </si>
  <si>
    <t>ZDICÍ MALTA 10MPa</t>
  </si>
  <si>
    <t>BC1 031 25 20 00VN</t>
  </si>
  <si>
    <t>ZDICÍ MALTA 15MPa</t>
  </si>
  <si>
    <t>BC1 041 25 40 00VN</t>
  </si>
  <si>
    <t>BC1 061 25 07 00VN</t>
  </si>
  <si>
    <t>BC1 061 25 02 00VN</t>
  </si>
  <si>
    <t>BC7 017 15 20 00VN</t>
  </si>
  <si>
    <t>l</t>
  </si>
  <si>
    <t>BC7 027 20 40 00VN</t>
  </si>
  <si>
    <t>SPOJOVACÍ MŮSTKY</t>
  </si>
  <si>
    <t>BC1 201 25 07 00VN</t>
  </si>
  <si>
    <t>OPRAVNÉ MALTY NA BETONY</t>
  </si>
  <si>
    <t>BC1 141 05 04 00ZN</t>
  </si>
  <si>
    <t>1600</t>
  </si>
  <si>
    <t>BC0 160 25 20 00ZN</t>
  </si>
  <si>
    <t>1610</t>
  </si>
  <si>
    <t>BC0 160 25 10 00ZN</t>
  </si>
  <si>
    <t>1640</t>
  </si>
  <si>
    <t>BC1 211 05 03 00ZN</t>
  </si>
  <si>
    <t>BC0 170 25 40 00ZN</t>
  </si>
  <si>
    <t>BC0 180 25 03 00ZN</t>
  </si>
  <si>
    <t>BC0 160 25 20 02ZN</t>
  </si>
  <si>
    <t>1650</t>
  </si>
  <si>
    <t>HYDROIZOLAČNÍ HMOTY</t>
  </si>
  <si>
    <t>BCN I17 25 00 00ZN</t>
  </si>
  <si>
    <t>BCN I06 24 00 00ZN</t>
  </si>
  <si>
    <t>1911</t>
  </si>
  <si>
    <t>BCN I14 05 00 00ZN</t>
  </si>
  <si>
    <t>1920</t>
  </si>
  <si>
    <t>BCN I07 32 00 00ZN</t>
  </si>
  <si>
    <t>1930</t>
  </si>
  <si>
    <t>BCN I15 08 00 00ZN</t>
  </si>
  <si>
    <t>1940</t>
  </si>
  <si>
    <t>BCN I15 20 00 00ZN</t>
  </si>
  <si>
    <t>BCN I04 09 00 00ZN</t>
  </si>
  <si>
    <t>BCN I04 00 00 00ZN</t>
  </si>
  <si>
    <t>ml</t>
  </si>
  <si>
    <t>ks</t>
  </si>
  <si>
    <t>FACADE SYSTEM</t>
  </si>
  <si>
    <t>JÁDROVÉ OMÍTKY</t>
  </si>
  <si>
    <t>BC2 052 25 20 00VN</t>
  </si>
  <si>
    <t>CEMENTOVÝ POSTŘIK</t>
  </si>
  <si>
    <t>BC2 082 25 20 00VN</t>
  </si>
  <si>
    <t>BC2 082 25 12 00VN</t>
  </si>
  <si>
    <t>BC2 012 25 12 00VN</t>
  </si>
  <si>
    <t>BC2 132 25 20 00VN</t>
  </si>
  <si>
    <t>SOKLOVÁ OMÍTKA RUČNÍ</t>
  </si>
  <si>
    <t>BC2 032 25 12 00VN</t>
  </si>
  <si>
    <t xml:space="preserve">OMÍTKA LEHČENÁ </t>
  </si>
  <si>
    <t>BC3 083 25 07 00VN</t>
  </si>
  <si>
    <t>JEDNOVRSTVÁ LEHČENÁ OMÍTKA</t>
  </si>
  <si>
    <t>BC7 057 10 20 00VN</t>
  </si>
  <si>
    <t>BC7 077 08 20 00VN</t>
  </si>
  <si>
    <t>OPRAVNÉ A SANAČNÍ MALTY</t>
  </si>
  <si>
    <t>BC4 094 25 12 00ZN</t>
  </si>
  <si>
    <t>PROFILFIX</t>
  </si>
  <si>
    <t>BC2 102 25 12 02VN</t>
  </si>
  <si>
    <t>BC4 044 25 40 02VN</t>
  </si>
  <si>
    <t xml:space="preserve">SANAČNÍ POSTŘIK </t>
  </si>
  <si>
    <t>BC4 014 25 12 02VN</t>
  </si>
  <si>
    <t xml:space="preserve">SANAČNÍ PODKLADNÍ OMÍTKA </t>
  </si>
  <si>
    <t>BC4 024 25 12 02VN</t>
  </si>
  <si>
    <t xml:space="preserve">SANAČNÍ OMÍTKA </t>
  </si>
  <si>
    <t>BC4 034 25 07 02VN</t>
  </si>
  <si>
    <t xml:space="preserve">SANAČNÍ ŠTUK </t>
  </si>
  <si>
    <t>BC4 054 25 07 02VN</t>
  </si>
  <si>
    <t xml:space="preserve">SANAČNÍ OMÍTKA JEDNOVRSTVÁ </t>
  </si>
  <si>
    <t>BC4 084 25 20 02VN</t>
  </si>
  <si>
    <t>BC4 144 25 20 02VN</t>
  </si>
  <si>
    <t>BC4 114 25 12 02VN</t>
  </si>
  <si>
    <t>BC4 134 25 07 02VN</t>
  </si>
  <si>
    <t>BC3 223 25 04 02VN</t>
  </si>
  <si>
    <t xml:space="preserve">TRASOVÝ ŠTUK </t>
  </si>
  <si>
    <t>BC1 411 25 20 02VN</t>
  </si>
  <si>
    <t>FASÁDNÍ STĚRKY A LEPIDLA</t>
  </si>
  <si>
    <t>BC5 115 25 07 00VN</t>
  </si>
  <si>
    <t>LEPICÍ STĚRKA STANDARD</t>
  </si>
  <si>
    <t>BC5 135 25 07 00VN</t>
  </si>
  <si>
    <t>BC5 135 25 07 02VN</t>
  </si>
  <si>
    <t>BC5 135 25 07 03VN</t>
  </si>
  <si>
    <r>
      <t xml:space="preserve">LEPICÍ STĚRKA TOP + VLÁKNA
</t>
    </r>
    <r>
      <rPr>
        <sz val="10"/>
        <color theme="1"/>
        <rFont val="Arial"/>
        <family val="2"/>
        <charset val="238"/>
      </rPr>
      <t>Pro fasády ETICS s izolací z EPS, XPS, PIR, PUR a MW</t>
    </r>
  </si>
  <si>
    <t>BC5 165 25 07 00VN</t>
  </si>
  <si>
    <t>BC5 185 25 12 00VN</t>
  </si>
  <si>
    <t>BC5 705 25 05 00V</t>
  </si>
  <si>
    <t>PŘÍSLUŠENSTVÍ</t>
  </si>
  <si>
    <t>BCP Z01 03 00 01V</t>
  </si>
  <si>
    <t>BZZ BDA 10 09 00Z</t>
  </si>
  <si>
    <t>DECOR ŠABLONA CIHLA</t>
  </si>
  <si>
    <t>min. objednávka 5</t>
  </si>
  <si>
    <t>Krabice</t>
  </si>
  <si>
    <t>BZZ BDF 03 09 00Z</t>
  </si>
  <si>
    <t>DECOR ŠABLONA CIHELNÉHO NÁROŽÍ</t>
  </si>
  <si>
    <t>BZZ BDD 10 09 00Z</t>
  </si>
  <si>
    <t>DECOR ŠABLONA KÁMEN POLYGONÁLNÍ</t>
  </si>
  <si>
    <t>BZZ BDE 10 07 00Z</t>
  </si>
  <si>
    <t>DECOR ŠABLONA PŘÍRODNÍ KÁMEN PLOCHÝ</t>
  </si>
  <si>
    <t>BCP Z02 05 00 00V</t>
  </si>
  <si>
    <t>BCP Z03 02 03 00V</t>
  </si>
  <si>
    <t>BCP Z03 02 10 00V</t>
  </si>
  <si>
    <t>BCP Z04 02 03 00V</t>
  </si>
  <si>
    <t>BCP Z04 02 10 00V</t>
  </si>
  <si>
    <t>9005561105837</t>
  </si>
  <si>
    <t>BZS DFM 00 00 00Z</t>
  </si>
  <si>
    <t>MAGIC DECOR PODVALEK "WOOD"</t>
  </si>
  <si>
    <t>9005561105844</t>
  </si>
  <si>
    <t>BZS DFV 00 00 00Z</t>
  </si>
  <si>
    <t>BZZ TSR 50 16 00Z</t>
  </si>
  <si>
    <t>VÝZTUŽNÁ TKANINA VS 160 A</t>
  </si>
  <si>
    <t>m</t>
  </si>
  <si>
    <r>
      <t>m</t>
    </r>
    <r>
      <rPr>
        <vertAlign val="superscript"/>
        <sz val="9"/>
        <rFont val="Arial"/>
        <family val="2"/>
        <charset val="238"/>
      </rPr>
      <t>2</t>
    </r>
  </si>
  <si>
    <t>BZZ TSR 50 14 02Z</t>
  </si>
  <si>
    <t>VÝZTUŽNÁ TKANINA VS 145 B</t>
  </si>
  <si>
    <t>BZZ TSR 50 31 00Z</t>
  </si>
  <si>
    <t>VÝZTUŽNÁ TKANINA R 267</t>
  </si>
  <si>
    <t>BZZ TSR 50 11 00Z</t>
  </si>
  <si>
    <t>VÝZTUŽNÁ TKANINA R 85</t>
  </si>
  <si>
    <t>FASÁDNÍ PENETRACE</t>
  </si>
  <si>
    <t>BCN PSN 24 M0 0CVN</t>
  </si>
  <si>
    <t>BCN PSN 24 ZE 0CVN</t>
  </si>
  <si>
    <t>BCN PSN 24 ZL 0CVN</t>
  </si>
  <si>
    <t>BCN PSN 24 0R 0CVN</t>
  </si>
  <si>
    <t>BCN PSN 24 CE 0CVN</t>
  </si>
  <si>
    <t>BCN PSN 24 0K 0CVN</t>
  </si>
  <si>
    <t>BCN PSN 24 HN 0CVN</t>
  </si>
  <si>
    <t>BCN PSN 24 SE 0CVN</t>
  </si>
  <si>
    <t>BCN PSN 24 BI 0CVN</t>
  </si>
  <si>
    <t>BCN PSN 08 M0 0CVN</t>
  </si>
  <si>
    <t>BCN PSN 08 ZE 0CVN</t>
  </si>
  <si>
    <t>BCN PSN 08 ZL 0CVN</t>
  </si>
  <si>
    <t>BCN PSN 08 0R 0CVN</t>
  </si>
  <si>
    <t>BCN PSN 08 CE 0CVN</t>
  </si>
  <si>
    <t>BCN PSN 08 0K 0CVN</t>
  </si>
  <si>
    <t>BCN PSN 08 HN 0CVN</t>
  </si>
  <si>
    <t>BCN PSN 08 SE 0CVN</t>
  </si>
  <si>
    <t>BCN PSN 08 BI 0CVN</t>
  </si>
  <si>
    <t>BCN PSN 24 00 0CVN</t>
  </si>
  <si>
    <t>BCN PSN 08 00 0CVN</t>
  </si>
  <si>
    <t>BCN PST 24 00 0CVN</t>
  </si>
  <si>
    <t>BCN PST 08 00 0CVN</t>
  </si>
  <si>
    <t>BCN PPF 10 00 00V</t>
  </si>
  <si>
    <t>BCN PPF 05 00 00V</t>
  </si>
  <si>
    <t>BCN PPT 10 00 00V</t>
  </si>
  <si>
    <r>
      <rPr>
        <b/>
        <sz val="10"/>
        <color rgb="FF000000"/>
        <rFont val="Arial"/>
        <family val="2"/>
        <charset val="238"/>
      </rPr>
      <t xml:space="preserve">DEEP PRIMER 
</t>
    </r>
    <r>
      <rPr>
        <sz val="10"/>
        <color rgb="FF000000"/>
        <rFont val="Arial"/>
        <family val="2"/>
        <charset val="238"/>
      </rPr>
      <t>S nanočásticemi pro zpevnění vysoce savých minerálních podkladů</t>
    </r>
  </si>
  <si>
    <t>BCN PPT 05 00 00V</t>
  </si>
  <si>
    <t>BCN PSX 05 00 00Z</t>
  </si>
  <si>
    <t>TETRAFIX</t>
  </si>
  <si>
    <t>BCN PKE 24 00 0BVN</t>
  </si>
  <si>
    <t>BCN PKE 08 00 0BVN</t>
  </si>
  <si>
    <t>BCN PKE 24 00 0CVN</t>
  </si>
  <si>
    <t>BCN PKE 08 00 0CVN</t>
  </si>
  <si>
    <t>FINÁLNÍ FASÁDNÍ OMÍTKY</t>
  </si>
  <si>
    <t>BC3 023 25 07 00VN</t>
  </si>
  <si>
    <t>VNĚJŠÍ ŠTUK</t>
  </si>
  <si>
    <t>BC3 023 25 04 00VN</t>
  </si>
  <si>
    <t>VNĚJŠÍ ŠTUK JEMNÝ</t>
  </si>
  <si>
    <t>BC2 102 25 12 00VN</t>
  </si>
  <si>
    <t>BC3 043 25 07 02VN</t>
  </si>
  <si>
    <t>BC3 043 25 04 02VN</t>
  </si>
  <si>
    <t>BCP NRC 25 15 0CV</t>
  </si>
  <si>
    <t>SILIKONOVÁ OMÍTKA</t>
  </si>
  <si>
    <t>BCP NRC 25 20 0CV</t>
  </si>
  <si>
    <t>BCP NRC 25 30 0CV</t>
  </si>
  <si>
    <t>BCP NZC 25 10 0CV</t>
  </si>
  <si>
    <t>BCP NZC 25 15 0CV</t>
  </si>
  <si>
    <t>BCP NZC 25 20 0CV</t>
  </si>
  <si>
    <t>BCP NZC 25 30 0CV</t>
  </si>
  <si>
    <t>BCP NRC 25 15 0DV</t>
  </si>
  <si>
    <t>BCP NRC 25 20 0DV</t>
  </si>
  <si>
    <t>BCP NRC 25 30 0DV</t>
  </si>
  <si>
    <t>BCP NZC 25 10 0DV</t>
  </si>
  <si>
    <t>BCP NZC 25 15 0DV</t>
  </si>
  <si>
    <t>BCP NZC 25 20 0DV</t>
  </si>
  <si>
    <t>BCP NZC 25 30 0DV</t>
  </si>
  <si>
    <t>BCP NRC 25 15 0EV</t>
  </si>
  <si>
    <t>BCP NRC 25 20 0EV</t>
  </si>
  <si>
    <t>BCP NRC 25 30 0EV</t>
  </si>
  <si>
    <t>BCP NZC 25 10 0EV</t>
  </si>
  <si>
    <t>BCP NZC 25 15 0EV</t>
  </si>
  <si>
    <t>BCP NZC 25 20 0EV</t>
  </si>
  <si>
    <t>BCP NZC 25 30 0EV</t>
  </si>
  <si>
    <t>BCP NRB 25 15 0CV</t>
  </si>
  <si>
    <t>BCP NRB 25 20 0CV</t>
  </si>
  <si>
    <t>BCP NRB 25 30 0CV</t>
  </si>
  <si>
    <t>BCP NZB 25 10 0CV</t>
  </si>
  <si>
    <t>BCP NZB 25 15 0CV</t>
  </si>
  <si>
    <t>BCP NZB 25 20 0CV</t>
  </si>
  <si>
    <t>BCP NZB 25 30 0CV</t>
  </si>
  <si>
    <t>BCP NRC 25 15 0FV</t>
  </si>
  <si>
    <t>individuální</t>
  </si>
  <si>
    <t>BCP NRC 25 20 0FV</t>
  </si>
  <si>
    <t>BCP NRC 25 30 0FV</t>
  </si>
  <si>
    <t>BCP NZC 25 10 0FV</t>
  </si>
  <si>
    <t>BCP NZC 25 15 0FV</t>
  </si>
  <si>
    <t>BCP NZC 25 20 0FV</t>
  </si>
  <si>
    <t>BCP NZC 25 30 0FV</t>
  </si>
  <si>
    <t>BCP TRC 25 15 0CV</t>
  </si>
  <si>
    <t>SILIKÁTOVÁ OMÍTKA</t>
  </si>
  <si>
    <t>BCP TRC 25 20 0CV</t>
  </si>
  <si>
    <t>BCP TRC 25 30 0CV</t>
  </si>
  <si>
    <t>BCP TZC 25 10 0CV</t>
  </si>
  <si>
    <t>BCP TZC 25 15 0CV</t>
  </si>
  <si>
    <t>BCP TZC 25 20 0CV</t>
  </si>
  <si>
    <t>BCP TZC 25 30 0CV</t>
  </si>
  <si>
    <t>BCP TRC 25 15 0DV</t>
  </si>
  <si>
    <t>BCP TRC 25 20 0DV</t>
  </si>
  <si>
    <t>BCP TRC 25 30 0DV</t>
  </si>
  <si>
    <t>BCP TZC 25 10 0DV</t>
  </si>
  <si>
    <t>BCP TZC 25 15 0DV</t>
  </si>
  <si>
    <t>BCP TZC 25 20 0DV</t>
  </si>
  <si>
    <t>BCP TZC 25 30 0DV</t>
  </si>
  <si>
    <t>BCP TRC 25 15 0EV</t>
  </si>
  <si>
    <t>BCP TRC 25 20 0EV</t>
  </si>
  <si>
    <t>BCP TRC 25 30 0EV</t>
  </si>
  <si>
    <t>BCP TZC 25 10 0EV</t>
  </si>
  <si>
    <t>BCP TZC 25 15 0EV</t>
  </si>
  <si>
    <t>BCP TZC 25 20 0EV</t>
  </si>
  <si>
    <t>BCP TZC 25 30 0EV</t>
  </si>
  <si>
    <t>BCP TRB 25 15 0CV</t>
  </si>
  <si>
    <t>BCP TRB 25 20 0CV</t>
  </si>
  <si>
    <t>BCP TRB 25 30 0CV</t>
  </si>
  <si>
    <t>BCP TZB 25 10 0CV</t>
  </si>
  <si>
    <t>BCP TZB 25 15 0CV</t>
  </si>
  <si>
    <t>BCP TZB 25 20 0CV</t>
  </si>
  <si>
    <t>BCP TZB 25 30 0CV</t>
  </si>
  <si>
    <t>BCP TRC 25 15 0FV</t>
  </si>
  <si>
    <t>BCP TRC 25 20 0FV</t>
  </si>
  <si>
    <t>BCP TRC 25 30 0FV</t>
  </si>
  <si>
    <t>BCP TZC 25 10 0FV</t>
  </si>
  <si>
    <t>BCP TZC 25 15 0FV</t>
  </si>
  <si>
    <t>BCP TZC 25 20 0FV</t>
  </si>
  <si>
    <t>BCP TZC 25 30 0FV</t>
  </si>
  <si>
    <t>BCP ARC 25 15 0CV</t>
  </si>
  <si>
    <t>AKRYLÁTOVÁ OMÍTKA</t>
  </si>
  <si>
    <t>BCP ARC 25 20 0CV</t>
  </si>
  <si>
    <t>BCP ARC 25 30 0CV</t>
  </si>
  <si>
    <t>BCP AZC 25 15 0CV</t>
  </si>
  <si>
    <t>BCP AZC 25 20 0CV</t>
  </si>
  <si>
    <t>BCP ARC 25 15 0DV</t>
  </si>
  <si>
    <t>BCP ARC 25 20 0DV</t>
  </si>
  <si>
    <t>BCP ARC 25 30 0DV</t>
  </si>
  <si>
    <t>BCP AZC 25 15 0DV</t>
  </si>
  <si>
    <t>BCP AZC 25 20 0DV</t>
  </si>
  <si>
    <t>BCP ARC 25 15 0EV</t>
  </si>
  <si>
    <t>BCP ARC 25 20 0EV</t>
  </si>
  <si>
    <t>BCP ARC 25 30 0EV</t>
  </si>
  <si>
    <t>BCP AZC 25 15 0EV</t>
  </si>
  <si>
    <t>BCP AZC 25 20 0EV</t>
  </si>
  <si>
    <t>BCP ARB 25 15 0CV</t>
  </si>
  <si>
    <t>BCP ARB 25 20 0CV</t>
  </si>
  <si>
    <t>BCP ARB 25 30 0CV</t>
  </si>
  <si>
    <t>BCP AZB 25 15 0CV</t>
  </si>
  <si>
    <t>BCP AZB 25 20 0CV</t>
  </si>
  <si>
    <t>BCP ARC 25 15 0FV</t>
  </si>
  <si>
    <t>BCP ARC 25 20 0FV</t>
  </si>
  <si>
    <t>BCP ARC 25 30 0FV</t>
  </si>
  <si>
    <t>BCP AZC 25 15 0FV</t>
  </si>
  <si>
    <t>BCP AZC 25 20 0FV</t>
  </si>
  <si>
    <t>BCP KRC 25 15 0CV</t>
  </si>
  <si>
    <t>BCP KRC 25 20 0CV</t>
  </si>
  <si>
    <t>BCP KRC 25 30 0CV</t>
  </si>
  <si>
    <t>BCP KZC 25 10 0CV</t>
  </si>
  <si>
    <t>BCP KZC 25 15 0CV</t>
  </si>
  <si>
    <t>BCP KZC 25 20 0CV</t>
  </si>
  <si>
    <t>BCP KZC 25 30 0CV</t>
  </si>
  <si>
    <t>BCP KRC 25 15 0DV</t>
  </si>
  <si>
    <t>BCP KRC 25 20 0DV</t>
  </si>
  <si>
    <t>BCP KRC 25 30 0DV</t>
  </si>
  <si>
    <t>BCP KZC 25 10 0DV</t>
  </si>
  <si>
    <t>BCP KZC 25 15 0DV</t>
  </si>
  <si>
    <t>BCP KZC 25 20 0DV</t>
  </si>
  <si>
    <t>BCP KZC 25 30 0DV</t>
  </si>
  <si>
    <t>BCP KRC 25 15 0EV</t>
  </si>
  <si>
    <t>BCP KRC 25 20 0EV</t>
  </si>
  <si>
    <t>BCP KRC 25 30 0EV</t>
  </si>
  <si>
    <t>BCP KZC 25 10 0EV</t>
  </si>
  <si>
    <t>BCP KZC 25 15 0EV</t>
  </si>
  <si>
    <t>BCP KZC 25 20 0EV</t>
  </si>
  <si>
    <t>BCP KZC 25 30 0EV</t>
  </si>
  <si>
    <t>BCP KRB 25 15 0CV</t>
  </si>
  <si>
    <t>BCP KRB 25 20 0CV</t>
  </si>
  <si>
    <t>BCP KRB 25 30 0CV</t>
  </si>
  <si>
    <t>BCP KZB 25 10 0CV</t>
  </si>
  <si>
    <t>BCP KZB 25 15 0CV</t>
  </si>
  <si>
    <t>BCP KZB 25 20 0CV</t>
  </si>
  <si>
    <t>BCP KZB 25 30 0CV</t>
  </si>
  <si>
    <t>BCP KRC 25 15 0FV</t>
  </si>
  <si>
    <t>BCP KRC 25 20 0FV</t>
  </si>
  <si>
    <t>BCP KRC 25 30 0FV</t>
  </si>
  <si>
    <t>BCP KZC 25 10 0FV</t>
  </si>
  <si>
    <t>BCP KZC 25 15 0FV</t>
  </si>
  <si>
    <t>BCP KZC 25 20 0FV</t>
  </si>
  <si>
    <t>BCP KZC 25 30 0FV</t>
  </si>
  <si>
    <t>BCP ERC 25 15 0CV</t>
  </si>
  <si>
    <t>BCP ERC 25 20 0CV</t>
  </si>
  <si>
    <t>BCP ERC 25 30 0CV</t>
  </si>
  <si>
    <t>BCP EZC 25 10 0CV</t>
  </si>
  <si>
    <t>BCP EZC 25 15 0CV</t>
  </si>
  <si>
    <t>BCP EZC 25 20 0CV</t>
  </si>
  <si>
    <t>BCP EZC 25 30 0CV</t>
  </si>
  <si>
    <t>BCP ERC 25 15 0DV</t>
  </si>
  <si>
    <t>BCP ERC 25 20 0DV</t>
  </si>
  <si>
    <t>BCP ERC 25 30 0DV</t>
  </si>
  <si>
    <t>BCP EZC 25 10 0DV</t>
  </si>
  <si>
    <t>BCP EZC 25 15 0DV</t>
  </si>
  <si>
    <t>BCP EZC 25 20 0DV</t>
  </si>
  <si>
    <t>BCP EZC 25 30 0DV</t>
  </si>
  <si>
    <t>BCP ERC 25 15 0EV</t>
  </si>
  <si>
    <t>BCP ERC 25 20 0EV</t>
  </si>
  <si>
    <t>BCP ERC 25 30 0EV</t>
  </si>
  <si>
    <t>BCP EZC 25 10 0EV</t>
  </si>
  <si>
    <t>BCP EZC 25 15 0EV</t>
  </si>
  <si>
    <t>BCP EZC 25 20 0EV</t>
  </si>
  <si>
    <t>BCP EZC 25 30 0EV</t>
  </si>
  <si>
    <t>BCP ERB 25 15 0CV</t>
  </si>
  <si>
    <t>BCP ERB 25 20 0CV</t>
  </si>
  <si>
    <t>BCP ERB 25 30 0CV</t>
  </si>
  <si>
    <t>BCP EZB 25 10 0CV</t>
  </si>
  <si>
    <t>BCP EZB 25 15 0CV</t>
  </si>
  <si>
    <t>BCP EZB 25 20 0CV</t>
  </si>
  <si>
    <t>BCP EZB 25 30 0CV</t>
  </si>
  <si>
    <t>BCP ERC 25 15 0FV</t>
  </si>
  <si>
    <t>BCP ERC 25 20 0FV</t>
  </si>
  <si>
    <t>BCP ERC 25 30 0FV</t>
  </si>
  <si>
    <t>BCP EZC 25 10 0FV</t>
  </si>
  <si>
    <t>BCP EZC 25 15 0FV</t>
  </si>
  <si>
    <t>BCP EZC 25 20 0FV</t>
  </si>
  <si>
    <t>BCP EZC 25 30 0FV</t>
  </si>
  <si>
    <t>BC4 044 25 40 00VN</t>
  </si>
  <si>
    <t>BC4 014 25 12 00VN</t>
  </si>
  <si>
    <t>BC4 024 25 12 00VN</t>
  </si>
  <si>
    <t>BC4 034 25 07 00VN</t>
  </si>
  <si>
    <t>BC4 054 25 07 00VN</t>
  </si>
  <si>
    <t>BC4 084 25 20 00VN</t>
  </si>
  <si>
    <t>BC4 084 25 07 00VN</t>
  </si>
  <si>
    <t>BC4 144 25 20 00VN</t>
  </si>
  <si>
    <t>BC4 114 25 12 00VN</t>
  </si>
  <si>
    <t>BC4 134 25 07 00VN</t>
  </si>
  <si>
    <t>BC3 223 25 04 0BVN</t>
  </si>
  <si>
    <t>BC1 411 25 20 00VN</t>
  </si>
  <si>
    <t>BCP M12 25 16 00V</t>
  </si>
  <si>
    <t>BCP M99 25 16 00V</t>
  </si>
  <si>
    <t>BCP M15 25 16 00V</t>
  </si>
  <si>
    <t>BCP M16 25 16 00V</t>
  </si>
  <si>
    <t>BCP M19 25 16 00V</t>
  </si>
  <si>
    <t>BCP M27 25 16 00V</t>
  </si>
  <si>
    <t>BCP M29 25 16 00V</t>
  </si>
  <si>
    <t>BCP M30 25 16 00V</t>
  </si>
  <si>
    <t>BCP M31 25 16 00V</t>
  </si>
  <si>
    <t>BCP M86 25 16 00V</t>
  </si>
  <si>
    <t>BCP M95 25 16 00V</t>
  </si>
  <si>
    <t>BCP M94 25 16 00V</t>
  </si>
  <si>
    <t>BCP M01 25 16 00V</t>
  </si>
  <si>
    <t>BCP M73 25 16 00V</t>
  </si>
  <si>
    <t>BCP M74 25 16 00V</t>
  </si>
  <si>
    <t>BCP M75 25 16 00V</t>
  </si>
  <si>
    <t>BCP M76 25 16 00V</t>
  </si>
  <si>
    <t>BCP M77 25 16 00V</t>
  </si>
  <si>
    <t>BCP M97 25 16 00V</t>
  </si>
  <si>
    <t>BCP M13 25 16 00V</t>
  </si>
  <si>
    <t>BCP M14 25 16 00V</t>
  </si>
  <si>
    <t>BCP M17 25 16 00V</t>
  </si>
  <si>
    <t>BCP M18 25 16 00V</t>
  </si>
  <si>
    <t>BCP M20 25 16 00V</t>
  </si>
  <si>
    <t>BCP M21 25 16 00V</t>
  </si>
  <si>
    <t>BCP M02 25 16 00V</t>
  </si>
  <si>
    <t>BCP M98 25 16 00V</t>
  </si>
  <si>
    <t>BCP M06 25 16 00V</t>
  </si>
  <si>
    <t>BCP M22 25 16 00V</t>
  </si>
  <si>
    <t>BCP M23 25 16 00V</t>
  </si>
  <si>
    <t>BCP M24 25 16 00V</t>
  </si>
  <si>
    <t>BCP M25 25 16 00V</t>
  </si>
  <si>
    <t>BCP M26 25 16 00V</t>
  </si>
  <si>
    <t>BCP M28 25 16 00V</t>
  </si>
  <si>
    <t>BCP M11 25 16 00V</t>
  </si>
  <si>
    <t>BCP M00 25 16 00V</t>
  </si>
  <si>
    <t>BCP M10 25 16 00V</t>
  </si>
  <si>
    <t>BCP M07 25 16 00V</t>
  </si>
  <si>
    <t>BCP M32 25 16 00V</t>
  </si>
  <si>
    <t>BCP M04 25 16 00V</t>
  </si>
  <si>
    <t>BCP M33 25 16 00V</t>
  </si>
  <si>
    <t>BCP M34 25 16 00V</t>
  </si>
  <si>
    <t>BCP M35 25 16 00V</t>
  </si>
  <si>
    <t>BCP M87 25 16 00V</t>
  </si>
  <si>
    <t>BCP M71 25 16 00V</t>
  </si>
  <si>
    <t>BCP M72 25 16 00V</t>
  </si>
  <si>
    <t>BCP M78 25 16 00V</t>
  </si>
  <si>
    <t>BCP M03 25 16 00V</t>
  </si>
  <si>
    <t>BCP M12 15 16 00V</t>
  </si>
  <si>
    <t>BCP M99 15 16 00V</t>
  </si>
  <si>
    <t>BCP M15 15 16 00V</t>
  </si>
  <si>
    <t>BCP M16 15 16 00V</t>
  </si>
  <si>
    <t>BCP M19 15 16 00V</t>
  </si>
  <si>
    <t>BCP M27 15 16 00V</t>
  </si>
  <si>
    <t>BCP M29 15 16 00V</t>
  </si>
  <si>
    <t>BCP M30 15 16 00V</t>
  </si>
  <si>
    <t>BCP M31 15 16 00V</t>
  </si>
  <si>
    <t>BCP M86 15 16 00V</t>
  </si>
  <si>
    <t>BCP M95 15 16 00V</t>
  </si>
  <si>
    <t>BCP M94 15 16 00V</t>
  </si>
  <si>
    <t>BCP M01 15 16 00V</t>
  </si>
  <si>
    <t>BCP M73 15 16 00V</t>
  </si>
  <si>
    <t>BCP M74 15 16 00V</t>
  </si>
  <si>
    <t>BCP M75 15 16 00V</t>
  </si>
  <si>
    <t>BCP M76 15 16 00V</t>
  </si>
  <si>
    <t>BCP M77 15 16 00V</t>
  </si>
  <si>
    <t>BCP M97 15 16 00V</t>
  </si>
  <si>
    <t>BCP M13 15 16 00V</t>
  </si>
  <si>
    <t>BCP M14 15 16 00V</t>
  </si>
  <si>
    <t>BCP M17 15 16 00V</t>
  </si>
  <si>
    <t>BCP M18 15 16 00V</t>
  </si>
  <si>
    <t>BCP M20 15 16 00V</t>
  </si>
  <si>
    <t>BCP M21 15 16 00V</t>
  </si>
  <si>
    <t>BCP M02 15 16 00V</t>
  </si>
  <si>
    <t>BCP M98 15 16 00V</t>
  </si>
  <si>
    <t>BCP M06 15 16 00V</t>
  </si>
  <si>
    <t>BCP M22 15 16 00V</t>
  </si>
  <si>
    <t>BCP M23 15 16 00V</t>
  </si>
  <si>
    <t>BCP M24 15 16 00V</t>
  </si>
  <si>
    <t>BCP M25 15 16 00V</t>
  </si>
  <si>
    <t>BCP M26 15 16 00V</t>
  </si>
  <si>
    <t>BCP M28 15 16 00V</t>
  </si>
  <si>
    <t>BCP M11 15 16 00V</t>
  </si>
  <si>
    <t>BCP M00 15 16 00V</t>
  </si>
  <si>
    <t>BCP M10 15 16 00V</t>
  </si>
  <si>
    <t>BCP M07 15 16 00V</t>
  </si>
  <si>
    <t>BCP M32 15 16 00V</t>
  </si>
  <si>
    <t>BCP M04 15 16 00V</t>
  </si>
  <si>
    <t>BCP M33 15 16 00V</t>
  </si>
  <si>
    <t>BCP M34 15 16 00V</t>
  </si>
  <si>
    <t>BCP M35 15 16 00V</t>
  </si>
  <si>
    <t>BCP M87 15 16 00V</t>
  </si>
  <si>
    <t>BCP M71 15 16 00V</t>
  </si>
  <si>
    <t>BCP M72 15 16 00V</t>
  </si>
  <si>
    <t>BCP M78 15 16 00V</t>
  </si>
  <si>
    <t>BCP M03 15 16 00V</t>
  </si>
  <si>
    <t>BCP NDC 25 25 0CVN</t>
  </si>
  <si>
    <t>BCP NDC 25 25 0DVN</t>
  </si>
  <si>
    <t>BCP NDC 25 25 0EVN</t>
  </si>
  <si>
    <t>BCP NDC 25 25 0FVN</t>
  </si>
  <si>
    <t>BCP NDC 25 10 0CVN</t>
  </si>
  <si>
    <t>BCP NDC 25 10 0DVN</t>
  </si>
  <si>
    <t>BCP NDC 25 10 0EVN</t>
  </si>
  <si>
    <t>BCP NDC 25 10 0FVN</t>
  </si>
  <si>
    <t>BCP NDC 25 02 0CVN</t>
  </si>
  <si>
    <t>BCP NDC 25 02 0DVN</t>
  </si>
  <si>
    <t>BCP NDC 25 02 0EVN</t>
  </si>
  <si>
    <t>BCP NDC 25 02 0FVN</t>
  </si>
  <si>
    <t>BCP NDC 20 S1 0CV</t>
  </si>
  <si>
    <t>BCP NDC 20 S2 0CV</t>
  </si>
  <si>
    <t>BCP NDC 20 S3 0CV</t>
  </si>
  <si>
    <t>BCP NDC 20 S4 0CV</t>
  </si>
  <si>
    <t>BC8 508 25 40 00VN</t>
  </si>
  <si>
    <t>BŘÍZOLIT</t>
  </si>
  <si>
    <t>BC8 508 25 40 02VN</t>
  </si>
  <si>
    <t>BC8 508 25 40 0CVN</t>
  </si>
  <si>
    <t>BC8 508 25 40 0DVN</t>
  </si>
  <si>
    <t>BC8 508 25 40 03VN</t>
  </si>
  <si>
    <t>BC8 508 25 40 04VN</t>
  </si>
  <si>
    <t xml:space="preserve">Poznámka k Cemix 2799 BŘÍZOLIT: </t>
  </si>
  <si>
    <t>Tloušťka vrstvy je před škrábáním. Po škrábání je tl. vrstvy o 5 mm menší. (tzn. vrstva před škábáním je 15 mm, po škrábání je 10 mm). Při aplikaci stříkáním je tl. vrstvy totožná.</t>
  </si>
  <si>
    <t>SFD.OOS1</t>
  </si>
  <si>
    <t>Příplatek k pastovitým omítkám za vyšší ochranu před napadením mikroorganismy.</t>
  </si>
  <si>
    <t>FASÁDNÍ NÁTĚRY</t>
  </si>
  <si>
    <t>BCN FNC 24 00 0CV</t>
  </si>
  <si>
    <t>24 12 l</t>
  </si>
  <si>
    <t>BCN FNC 24 00 0DV</t>
  </si>
  <si>
    <t>BCN FNC 24 00 0EV</t>
  </si>
  <si>
    <t>BCN FNC 24 00 0FV</t>
  </si>
  <si>
    <t>BCN FNC 08 00 0CV</t>
  </si>
  <si>
    <t>BCN FNC 08 00 0DV</t>
  </si>
  <si>
    <t>BCN FNC 08 00 0EV</t>
  </si>
  <si>
    <t>BCN FNC 08 00 0FV</t>
  </si>
  <si>
    <t>BCN FTC 24 00 0CV</t>
  </si>
  <si>
    <t>SILIKÁTOVÝ NÁTĚR</t>
  </si>
  <si>
    <t>BCN FTC 24 00 0DV</t>
  </si>
  <si>
    <t>BCN FTC 24 00 0EV</t>
  </si>
  <si>
    <t>BCN FTC 24 00 0FV</t>
  </si>
  <si>
    <t>BCN FTC 08 00 0CV</t>
  </si>
  <si>
    <t>BCN FTC 08 00 0DV</t>
  </si>
  <si>
    <t>BCN FTC 08 00 0EV</t>
  </si>
  <si>
    <t>BCN FTC 08 00 0FV</t>
  </si>
  <si>
    <t>BCN FAC 24 00 0CV</t>
  </si>
  <si>
    <t xml:space="preserve">AKRYLÁTOVÝ FASÁDNÍ NÁTĚR </t>
  </si>
  <si>
    <t>BCN FAC 24 00 0DV</t>
  </si>
  <si>
    <t>BCN FAC 24 00 0EV</t>
  </si>
  <si>
    <t>BCN FAC 24 00 0FV</t>
  </si>
  <si>
    <t>BCN FAC 08 00 0CV</t>
  </si>
  <si>
    <t>BCN FAC 08 00 0DV</t>
  </si>
  <si>
    <t>BCN FAC 08 00 0EV</t>
  </si>
  <si>
    <t>BCN FAC 08 00 0FV</t>
  </si>
  <si>
    <t>BCN FSC 18 00 0CZ</t>
  </si>
  <si>
    <t>TETRACOLOR</t>
  </si>
  <si>
    <t>BCN FSC 05 00 0CZ</t>
  </si>
  <si>
    <t>BCN FUC 24 00 0CVN</t>
  </si>
  <si>
    <r>
      <rPr>
        <b/>
        <sz val="10"/>
        <color rgb="FF000000"/>
        <rFont val="Arial"/>
        <family val="2"/>
        <charset val="238"/>
      </rPr>
      <t xml:space="preserve">SILIKONOVÝ FASÁDNÍ NÁTĚR S VLÁKNY 
</t>
    </r>
    <r>
      <rPr>
        <sz val="10"/>
        <color rgb="FF000000"/>
        <rFont val="Arial"/>
        <family val="2"/>
        <charset val="238"/>
      </rPr>
      <t>Samočisticí efekt, dlouhá životnost</t>
    </r>
  </si>
  <si>
    <t>BCN FUC 24 00 0DVN</t>
  </si>
  <si>
    <t>BCN FUC 24 00 0EVN</t>
  </si>
  <si>
    <t>BCN FUC 24 00 0FVN</t>
  </si>
  <si>
    <t>BCN FUC 08 00 0CVN</t>
  </si>
  <si>
    <t>BCN FUC 08 00 0DVN</t>
  </si>
  <si>
    <t>BCN FUC 08 00 0EVN</t>
  </si>
  <si>
    <t>BCN FUC 08 00 0FVN</t>
  </si>
  <si>
    <t>BCN FEC 21 00 0CV</t>
  </si>
  <si>
    <t>BCN FEC 21 00 0DV</t>
  </si>
  <si>
    <t>BCN FEC 21 00 0EV</t>
  </si>
  <si>
    <t>BCN FEC 21 00 0FV</t>
  </si>
  <si>
    <t>BCN RTC 25 00 0CVN</t>
  </si>
  <si>
    <t>BCN RTC 25 00 0DVN</t>
  </si>
  <si>
    <t>BCN RTC 25 00 0EVN</t>
  </si>
  <si>
    <t>BCN RTC 25 00 0FVN</t>
  </si>
  <si>
    <t>BCN FLC 07 00 0CVN</t>
  </si>
  <si>
    <t>BCN FLC 07 B0 0CVN</t>
  </si>
  <si>
    <t>BCN FLC 07 DU 0CVN</t>
  </si>
  <si>
    <t>BCN FLC 07 MA 0CVN</t>
  </si>
  <si>
    <t>BCN FLC 07 0R 0CVN</t>
  </si>
  <si>
    <t>BCN FLC 07 PA 0CVN</t>
  </si>
  <si>
    <t>BCN FLC 07 PI 0CVN</t>
  </si>
  <si>
    <t>BCN FLC 07 SM 0CVN</t>
  </si>
  <si>
    <t>BCN FLC 07 TR 0CVN</t>
  </si>
  <si>
    <t>BCN FLC 07 00 0FVN</t>
  </si>
  <si>
    <r>
      <rPr>
        <b/>
        <sz val="10"/>
        <color rgb="FF000000"/>
        <rFont val="Arial"/>
        <family val="2"/>
        <charset val="238"/>
      </rPr>
      <t xml:space="preserve">DEKORATIVNÍ TRANSPARENTNÍ NÁTĚR
</t>
    </r>
    <r>
      <rPr>
        <sz val="10"/>
        <color rgb="FF000000"/>
        <rFont val="Arial"/>
        <family val="2"/>
        <charset val="238"/>
      </rPr>
      <t>K barevné finalizaci kreativních omítek MAGIC DECOR</t>
    </r>
  </si>
  <si>
    <t>na vyžádání</t>
  </si>
  <si>
    <t>Balení v l</t>
  </si>
  <si>
    <t>BCN P27 05 00 00Z</t>
  </si>
  <si>
    <t>2830</t>
  </si>
  <si>
    <r>
      <rPr>
        <b/>
        <sz val="10"/>
        <color rgb="FF000000"/>
        <rFont val="Arial"/>
        <family val="2"/>
        <charset val="238"/>
      </rPr>
      <t>ANTIGRAFFITI</t>
    </r>
    <r>
      <rPr>
        <sz val="10"/>
        <color rgb="FF000000"/>
        <rFont val="Arial"/>
        <family val="2"/>
        <charset val="238"/>
      </rPr>
      <t xml:space="preserve">
Ochranný nátěr před graffiti </t>
    </r>
  </si>
  <si>
    <t>BCN P02 05 00 00V</t>
  </si>
  <si>
    <t>2835</t>
  </si>
  <si>
    <r>
      <rPr>
        <b/>
        <sz val="10"/>
        <color rgb="FF000000"/>
        <rFont val="Arial"/>
        <family val="2"/>
        <charset val="238"/>
      </rPr>
      <t>FUNGICEM</t>
    </r>
    <r>
      <rPr>
        <sz val="10"/>
        <color rgb="FF000000"/>
        <rFont val="Arial"/>
        <family val="2"/>
        <charset val="238"/>
      </rPr>
      <t xml:space="preserve">
Nátěr na likvidaci plísní a řas</t>
    </r>
  </si>
  <si>
    <t>BCN P04 05 00 00ZN</t>
  </si>
  <si>
    <t>2840</t>
  </si>
  <si>
    <r>
      <rPr>
        <b/>
        <sz val="10"/>
        <color rgb="FF000000"/>
        <rFont val="Arial"/>
        <family val="2"/>
        <charset val="238"/>
      </rPr>
      <t>HYDROFOBNÍ NÁTĚR</t>
    </r>
    <r>
      <rPr>
        <sz val="10"/>
        <color rgb="FF000000"/>
        <rFont val="Arial"/>
        <family val="2"/>
        <charset val="238"/>
      </rPr>
      <t xml:space="preserve">
Zpevňující impregnace na silan-siloxanové bázi</t>
    </r>
  </si>
  <si>
    <t>Příplatek k fasádním barvám za vyšší ochranu před napadením mikroorganismy.</t>
  </si>
  <si>
    <t>INDOOR WALL SYSTEM</t>
  </si>
  <si>
    <t>PENETRACE A KONTAKTNÍ MŮSTKY</t>
  </si>
  <si>
    <t>BCN PKH 24 00 00VN</t>
  </si>
  <si>
    <t>BCN PKH 08 00 00VN</t>
  </si>
  <si>
    <t>VNITŘNÍ OMÍTKY</t>
  </si>
  <si>
    <t>BC6 016 25 07 02VN</t>
  </si>
  <si>
    <t>SÁDROVÁ OMÍTKA FILCOVANÁ</t>
  </si>
  <si>
    <t>BC6 016 25 07 00VN</t>
  </si>
  <si>
    <t>SÁDROVÁ OMÍTKA GLETOVANÁ</t>
  </si>
  <si>
    <t>BC6 036 25 07 00VN</t>
  </si>
  <si>
    <t>LEHČENÁ SÁDROVÁ OMÍTKA</t>
  </si>
  <si>
    <t>BC6 026 25 07 00VN</t>
  </si>
  <si>
    <t>BC3 073 25 07 00VN</t>
  </si>
  <si>
    <t xml:space="preserve">JEDNOVRSTVÁ OMÍTKA </t>
  </si>
  <si>
    <t>VYROVNÁVACÍ STĚRKY, ŠTUKY</t>
  </si>
  <si>
    <t>BC3 033 25 07 00VN</t>
  </si>
  <si>
    <t>VNITŘNÍ ŠTUK</t>
  </si>
  <si>
    <t>BC3 033 25 04 00VN</t>
  </si>
  <si>
    <t>VNITŘNÍ ŠTUK JEMNÝ</t>
  </si>
  <si>
    <t>BC3 133 25 00 00VN</t>
  </si>
  <si>
    <t>VYROVNÁVACÍ STĚRKA NA STĚNY A STROPY</t>
  </si>
  <si>
    <t>ZDRAVÉ BYDLENÍ</t>
  </si>
  <si>
    <t>BC1 401 25 12 00VN</t>
  </si>
  <si>
    <t>HLINĚNÝ SPOJOVACÍ MŮSTEK</t>
  </si>
  <si>
    <t>BC2 482 25 20 00VN</t>
  </si>
  <si>
    <t>HLINĚNÁ ZDICÍ MALTA A OMÍTKA</t>
  </si>
  <si>
    <t>BC2 412 25 12 00VN</t>
  </si>
  <si>
    <t>HLINĚNÁ OMÍTKA STROJNÍ</t>
  </si>
  <si>
    <t>BC3 433 25 12 00VN</t>
  </si>
  <si>
    <t>HLINĚNÁ OMÍTKA ŠTUKOVÁ</t>
  </si>
  <si>
    <t>INTERIÉROVÉ NÁTĚRY</t>
  </si>
  <si>
    <t>BCN VTC 24 00 0CV</t>
  </si>
  <si>
    <t>SILIKÁTOVÝ INTERIÉROVÝ NÁTĚR</t>
  </si>
  <si>
    <t>BCN VTC 08 00 0CV</t>
  </si>
  <si>
    <t>BCN FIC 24 00 0CZN</t>
  </si>
  <si>
    <t>VÁPENNÝ NÁTĚR</t>
  </si>
  <si>
    <t>BCN FIC 24 00 0DZN</t>
  </si>
  <si>
    <t>BCN FIC 24 00 0EZN</t>
  </si>
  <si>
    <t>BCN FIC 24 00 0FZN</t>
  </si>
  <si>
    <t>BCN FIC 08 00 0CZN</t>
  </si>
  <si>
    <t>BCN FIC 08 00 0DZN</t>
  </si>
  <si>
    <t>BCN FIC 08 00 0EZN</t>
  </si>
  <si>
    <t>BCN FIC 08 00 0FZN</t>
  </si>
  <si>
    <t>FLOOR SYSTEM</t>
  </si>
  <si>
    <t>BC1 221 25 05 00ZN</t>
  </si>
  <si>
    <t>KONTAKT ZE</t>
  </si>
  <si>
    <t>POTĚRY</t>
  </si>
  <si>
    <t>BC0 010 25 12 00VN</t>
  </si>
  <si>
    <t>BC0 080 25 40 00VN</t>
  </si>
  <si>
    <t>BC0 280 25 40 00VN</t>
  </si>
  <si>
    <t>5281</t>
  </si>
  <si>
    <t>BC0 120 25 07 00VN</t>
  </si>
  <si>
    <t>BC0 090 25 40 00VN</t>
  </si>
  <si>
    <t>PENETRACE</t>
  </si>
  <si>
    <t>BCN PPE 10 00 00V</t>
  </si>
  <si>
    <t>PENETRACE PODLAHOVÁ</t>
  </si>
  <si>
    <t>BCN PPE 05 00 00V</t>
  </si>
  <si>
    <t>SAMONIVELAČNÍ STĚRKY</t>
  </si>
  <si>
    <t>BC0 060 25 07 00VN</t>
  </si>
  <si>
    <r>
      <rPr>
        <b/>
        <sz val="10"/>
        <color rgb="FF000000"/>
        <rFont val="Arial"/>
        <family val="2"/>
        <charset val="238"/>
      </rPr>
      <t>NIVELA COMFORT 20MPa</t>
    </r>
    <r>
      <rPr>
        <sz val="10"/>
        <color rgb="FF000000"/>
        <rFont val="Arial"/>
        <family val="2"/>
        <charset val="238"/>
      </rPr>
      <t xml:space="preserve">
S vlákny: omezuje tvorbu trhlin</t>
    </r>
  </si>
  <si>
    <t>BC0 220 25 07 00VN</t>
  </si>
  <si>
    <t>BC0 230 25 07 00VN</t>
  </si>
  <si>
    <t>BC0 240 25 07 00VN</t>
  </si>
  <si>
    <t>BC0 200 25 04 00VN</t>
  </si>
  <si>
    <t>NÁTĚRY, PŘÍSLUŠENSTVÍ</t>
  </si>
  <si>
    <t>BCN P13 10 00 00VN</t>
  </si>
  <si>
    <t>5900</t>
  </si>
  <si>
    <t>BCN P13 05 00 00VN</t>
  </si>
  <si>
    <t>9005561105851</t>
  </si>
  <si>
    <t>BZS APD 00 08 00Z</t>
  </si>
  <si>
    <t>DILATAČNÍ PÁSKA S FÓLIÍ</t>
  </si>
  <si>
    <t>9005561105868</t>
  </si>
  <si>
    <t>BZS APD 00 10 00Z</t>
  </si>
  <si>
    <t>9005561105875</t>
  </si>
  <si>
    <t>BZS APD 30 03 00Z</t>
  </si>
  <si>
    <t>5903</t>
  </si>
  <si>
    <t>SAMOLEPICÍ DILATAČNÍ PÁSKA 3/30</t>
  </si>
  <si>
    <t>BCN BCF 05 00 00ZN</t>
  </si>
  <si>
    <t>VODOU ŘEDITELNÝ EPOXIDOVÝ NÁTĚR</t>
  </si>
  <si>
    <t>BCN BCF 10 00 00ZN</t>
  </si>
  <si>
    <t>BCN BCG 05 00 00ZN</t>
  </si>
  <si>
    <t>EPOXIDOVÝ NÁTĚR</t>
  </si>
  <si>
    <t>BCN BCG 10 00 00ZN</t>
  </si>
  <si>
    <t>BCN BCI 04 00 00ZN</t>
  </si>
  <si>
    <t>ŘEDIDLO PRO EPOXIDOVÝ NÁTĚR</t>
  </si>
  <si>
    <t>BCN BCI 09 00 00ZN</t>
  </si>
  <si>
    <t>COVERING SYSTEM</t>
  </si>
  <si>
    <t>BC1 241 05 00 00VN</t>
  </si>
  <si>
    <t>8040</t>
  </si>
  <si>
    <t>BZS ASH 50 12 00Z</t>
  </si>
  <si>
    <t>8100</t>
  </si>
  <si>
    <t>BZS ASH 10 12 00Z</t>
  </si>
  <si>
    <t>9005561105905</t>
  </si>
  <si>
    <t>BZS BBT 10 15 00Z</t>
  </si>
  <si>
    <t>BZS ASH 00 00 01Z</t>
  </si>
  <si>
    <t>8103</t>
  </si>
  <si>
    <t>BZS ASH 00 00 02Z</t>
  </si>
  <si>
    <t>8104</t>
  </si>
  <si>
    <t>BZS ASM 00 12 00Z</t>
  </si>
  <si>
    <t>8105</t>
  </si>
  <si>
    <t>BZS ASM 00 42 00Z</t>
  </si>
  <si>
    <t>8106</t>
  </si>
  <si>
    <t>BCN I03 24 00 00VN</t>
  </si>
  <si>
    <t>8110</t>
  </si>
  <si>
    <t>BCN I03 08 00 00VN</t>
  </si>
  <si>
    <t>BCN I03 20 00 0MZN</t>
  </si>
  <si>
    <t>BCN I03 05 00 0MZN</t>
  </si>
  <si>
    <t>8590009466614</t>
  </si>
  <si>
    <t>BCN I05 20 00 J0V</t>
  </si>
  <si>
    <t>RAKO</t>
  </si>
  <si>
    <t>SE6</t>
  </si>
  <si>
    <t>BZS ASF 30 99 L0Z</t>
  </si>
  <si>
    <t>8130</t>
  </si>
  <si>
    <t>LEPIDLA NA OBKLADY</t>
  </si>
  <si>
    <t>BC5 025 25 07 00VN</t>
  </si>
  <si>
    <r>
      <rPr>
        <b/>
        <sz val="10"/>
        <color rgb="FF000000"/>
        <rFont val="Arial"/>
        <family val="2"/>
        <charset val="238"/>
      </rPr>
      <t>LEPIDLO C1T</t>
    </r>
    <r>
      <rPr>
        <sz val="10"/>
        <color rgb="FF000000"/>
        <rFont val="Arial"/>
        <family val="2"/>
        <charset val="238"/>
      </rPr>
      <t xml:space="preserve">
Pro lepení středně a vysoce nasákavé keramiky</t>
    </r>
  </si>
  <si>
    <t>BC5 045 25 07 00VN</t>
  </si>
  <si>
    <t>BC5 205 25 04 00VN</t>
  </si>
  <si>
    <t>BC5 195 25 04 00VN</t>
  </si>
  <si>
    <t>BC5 095 25 07 0BVN</t>
  </si>
  <si>
    <t>BC5 425 25 07 0BZN</t>
  </si>
  <si>
    <r>
      <rPr>
        <b/>
        <sz val="10"/>
        <color rgb="FF000000"/>
        <rFont val="Arial"/>
        <family val="2"/>
        <charset val="238"/>
      </rPr>
      <t xml:space="preserve">FLEX W 
</t>
    </r>
    <r>
      <rPr>
        <sz val="10"/>
        <color rgb="FF000000"/>
        <rFont val="Arial"/>
        <family val="2"/>
        <charset val="238"/>
      </rPr>
      <t xml:space="preserve">Bílé pro sklo a přírodní kámen </t>
    </r>
  </si>
  <si>
    <t>BC5 435 25 08 00ZN</t>
  </si>
  <si>
    <r>
      <rPr>
        <b/>
        <sz val="10"/>
        <color rgb="FF000000"/>
        <rFont val="Arial"/>
        <family val="2"/>
        <charset val="238"/>
      </rPr>
      <t xml:space="preserve">S2 FLEX
</t>
    </r>
    <r>
      <rPr>
        <sz val="10"/>
        <color rgb="FF000000"/>
        <rFont val="Arial"/>
        <family val="2"/>
        <charset val="238"/>
      </rPr>
      <t xml:space="preserve">Vysoce elastické lepidlo pro velké obklady a dlažby </t>
    </r>
  </si>
  <si>
    <t>BC5 375 25 07 00VN</t>
  </si>
  <si>
    <t>SPÁROVACÍ HMOTY</t>
  </si>
  <si>
    <t>BC9 079 05 BB JBZ</t>
  </si>
  <si>
    <t>BC9 079 05 AK JCZ</t>
  </si>
  <si>
    <t>BC9 079 05 AZ JCZ</t>
  </si>
  <si>
    <t>BC9 079 05 AM JCZ</t>
  </si>
  <si>
    <t>BC9 079 05 BA JCZ</t>
  </si>
  <si>
    <t>BC9 079 05 BE JCZ</t>
  </si>
  <si>
    <t>BC9 079 05 A0 J0Z</t>
  </si>
  <si>
    <t>BC9 079 05 BN JCZ</t>
  </si>
  <si>
    <t>BC9 079 05 BC JCZ</t>
  </si>
  <si>
    <t>BC9 079 05 AJ JCZ</t>
  </si>
  <si>
    <t>BC9 079 05 AF JCZ</t>
  </si>
  <si>
    <t>BC9 079 05 AS JCZ</t>
  </si>
  <si>
    <t>BC9 079 05 AI JCZ</t>
  </si>
  <si>
    <t>BC9 079 05 BH JCZ</t>
  </si>
  <si>
    <t>BC9 079 05 AT JCZ</t>
  </si>
  <si>
    <t>BC9 079 05 CI JCZ</t>
  </si>
  <si>
    <t>BC9 079 05 CG JCZ</t>
  </si>
  <si>
    <t>BC9 079 05 AV JCZ</t>
  </si>
  <si>
    <t>BC9 079 05 CR JCZ</t>
  </si>
  <si>
    <t>BC9 079 05 CT JCZ</t>
  </si>
  <si>
    <t>BC9 079 05 CS JCZ</t>
  </si>
  <si>
    <t>BC9 079 05 BD JCZ</t>
  </si>
  <si>
    <t>BC9 079 05 CP JCZ</t>
  </si>
  <si>
    <t>BC9 079 05 CL JCZ</t>
  </si>
  <si>
    <t>TMELY, PŘÍSLUŠENSTVÍ</t>
  </si>
  <si>
    <t>BZS APP 99 06 00Z</t>
  </si>
  <si>
    <t>8810</t>
  </si>
  <si>
    <t xml:space="preserve">SEPARAČNÍ PROVAZEC </t>
  </si>
  <si>
    <t>BZS APP 99 08 00Z</t>
  </si>
  <si>
    <t>BZS APP 99 10 00Z</t>
  </si>
  <si>
    <t>8590009468014</t>
  </si>
  <si>
    <t>BZS KSS 03 BB JBZ</t>
  </si>
  <si>
    <t>1 (310 ml)</t>
  </si>
  <si>
    <t/>
  </si>
  <si>
    <t>8590009468038</t>
  </si>
  <si>
    <t>BZS KSS 03 A0 J0Z</t>
  </si>
  <si>
    <t>8590009468021</t>
  </si>
  <si>
    <t>BZS KSS 03 BE JCZ</t>
  </si>
  <si>
    <t>8590009468083</t>
  </si>
  <si>
    <t>BZS KSS 03 AJ JCZ</t>
  </si>
  <si>
    <t>8590009468045</t>
  </si>
  <si>
    <t>BZS KSS 03 AF JCZ</t>
  </si>
  <si>
    <t>8590009468106</t>
  </si>
  <si>
    <t>BZS KSS 03 AI JCZ</t>
  </si>
  <si>
    <t>BZS KSS 03 AK JCZ</t>
  </si>
  <si>
    <t>BZS KSS 03 AZ JCZ</t>
  </si>
  <si>
    <t>BZS KSS 03 AM JCZ</t>
  </si>
  <si>
    <t>BZS KSS 03 BA JCZ</t>
  </si>
  <si>
    <t>BZS KSS 03 BN JCZ</t>
  </si>
  <si>
    <t>BZS KSS 03 BC JCZ</t>
  </si>
  <si>
    <t>BZS KSS 03 AS JCZ</t>
  </si>
  <si>
    <t>BZS KSS 03 BH JCZ</t>
  </si>
  <si>
    <t>BZS KSS 03 AT JCZ</t>
  </si>
  <si>
    <t>BZS KSS 03 CI JCZ</t>
  </si>
  <si>
    <t>BZS KSS 03 CG JCZ</t>
  </si>
  <si>
    <t>BZS KSS 03 AV JCZ</t>
  </si>
  <si>
    <t>BZS KSS 03 CR JCZ</t>
  </si>
  <si>
    <t>BZS KSS 03 CT JCZ</t>
  </si>
  <si>
    <t>BZS KSS 03 CS JCZ</t>
  </si>
  <si>
    <t>BZS KSS 03 BD JCZ</t>
  </si>
  <si>
    <t>BZS KSS 03 CP JCZ</t>
  </si>
  <si>
    <t>BZS KSS 03 CL JCZ</t>
  </si>
  <si>
    <t>BZS KSS 03 CW JCZ</t>
  </si>
  <si>
    <t>BZS KPM 03 A0 00Z</t>
  </si>
  <si>
    <r>
      <rPr>
        <b/>
        <sz val="10"/>
        <color theme="1"/>
        <rFont val="Arial"/>
        <family val="2"/>
        <charset val="238"/>
      </rPr>
      <t>MS POLYMER</t>
    </r>
    <r>
      <rPr>
        <sz val="10"/>
        <color theme="1"/>
        <rFont val="Arial"/>
        <family val="2"/>
        <charset val="238"/>
      </rPr>
      <t xml:space="preserve">
Hybridní pružný tmel</t>
    </r>
  </si>
  <si>
    <t>1 (290 ml)</t>
  </si>
  <si>
    <t>OUTDOOR SYSTEM</t>
  </si>
  <si>
    <t>MALTY, SPÁROVACÍ HMOTY</t>
  </si>
  <si>
    <t>BC1 311 25 20 00VN</t>
  </si>
  <si>
    <t>BC1 171 25 12 00VN</t>
  </si>
  <si>
    <t>POKRÝVAČSKÁ MALTA</t>
  </si>
  <si>
    <t>BC1 171 25 12 0BVN</t>
  </si>
  <si>
    <t>LEPIDLA NA CHODNÍKY</t>
  </si>
  <si>
    <t>BC1 331 25 20 00VN</t>
  </si>
  <si>
    <t>PÍSKY</t>
  </si>
  <si>
    <t>BSI STR 25 10 00VN</t>
  </si>
  <si>
    <t>9210</t>
  </si>
  <si>
    <t>BC0 310 25 40 00WN</t>
  </si>
  <si>
    <t>BETON DRENÁŽNÍ</t>
  </si>
  <si>
    <t>BC0 340 25 40 00VN</t>
  </si>
  <si>
    <t>V případě, že přepravu zboží zajišťuje podle kupní smlouvy prodávající, mohou být maximální množství příloží vápenného hydrátu, podsypového a křemičitého písku na 1 kamion celkem 4 palety</t>
  </si>
  <si>
    <t xml:space="preserve">Sila - ANO     materiály dodávány volně ložené v mobilních silech, cena na vyžádání dle individuálních zakázek </t>
  </si>
  <si>
    <t xml:space="preserve">Materiál na objednání - ANO     výrobky s termínem dodací lhůty na vyžádání </t>
  </si>
  <si>
    <t>Zimní receptura - ANO     výrobek se zimní receptůrou</t>
  </si>
  <si>
    <t>*1)  hodnota udává orientační spotřebu pro lepení a provádění výztužné vrstvy</t>
  </si>
  <si>
    <t xml:space="preserve">*2)  spotřeba v závislosti na šíři spár a velikosti a tvaru obkladových prvků </t>
  </si>
  <si>
    <t xml:space="preserve">*3)  spotřeba udána při výšce zubu hladítka 8mm </t>
  </si>
  <si>
    <t>Upozornění:</t>
  </si>
  <si>
    <t>Tenkovstvé omítky:</t>
  </si>
  <si>
    <t>Barevná shoda je zaručena jen v rámci jedné výrobní šarže - u doobjednávek může dojít k barevné odchylce. Před zpracováním ověřte na zkušební ploše, zda rozmíchaný materiál odpovídá objednanému barevnému odstínu - reklamované rozdíly v barvě po aplikaci omítky nemohou být akceptovány. U zateplovacích systémů doporučujeme volit odstíny s hodnotou celkové solární odrazivosti (TSR) větší nebo rovno 30, odstíny s odrazivostí 25-30 po konzultaci se specialistou Cemix. Některé silikátové a silikonové fasádní nátěry a silikátové, silikonové a silikonsilikátové probarvené omítky nemohou být dodávány ve všech barevných odstínech.  Akrylátové a silikonové omítky doporučujeme zpracovávat při teplotách podkladu a vzduchu od +5 °C do +30 °C, silikátové a silikonsilikátové omítky od +8 °C do +25 °C.</t>
  </si>
  <si>
    <t>Interiérové nátěry:</t>
  </si>
  <si>
    <t>Nátěr se vyrábí ve vybraných odstnínech, které jsou na vyžádání  u obchodně-technických poradců LB Cemix</t>
  </si>
  <si>
    <t>Penetrace:</t>
  </si>
  <si>
    <t xml:space="preserve">Spotřeba je vysoce závislá na struktuře a savosti podkladu. O vhodnosti jednotlivých základních barevných odstínů penetrací pod konkrétní odstíny pastovitých omítek se informujte u obchodně-technických specialistů Cemix a na www.cemix.cz.  * Spotřeba u Penetrace základní uvádí hodnotu naředěné tekutiny. </t>
  </si>
  <si>
    <t>Podmínky prodeje upravují jednotlivé Kupní smlouvy a Obchodní podmínky dodávek stavebních hmot společnosti LB Cemix, s.r.o. Uvedené hodnoty spotřeb jsou orientační a v závisloti na struktuře a savosti podkladu a způsobu zpracování výrobku se mohou lišit  až o +/- 25% uváděné hodnoty. Změny jsou vyhrazeny.</t>
  </si>
  <si>
    <t>Zákaznické centrum pro objednávky a zpracování zakázek:</t>
  </si>
  <si>
    <t>objednávky@cemix.cz</t>
  </si>
  <si>
    <t>TEPELNÉ IZOLACE</t>
  </si>
  <si>
    <t>dle tl. izolantu</t>
  </si>
  <si>
    <t>Polystyren fasádní EPS 70 F</t>
  </si>
  <si>
    <t>1000 x 500</t>
  </si>
  <si>
    <t>10-250</t>
  </si>
  <si>
    <t>dle tloušťky izolantu</t>
  </si>
  <si>
    <t>Zafoliovaný balík</t>
  </si>
  <si>
    <t>Cena na vyžádání</t>
  </si>
  <si>
    <t>Polystyren fasádní EPS 100 F</t>
  </si>
  <si>
    <t>Polystyren fasádní EPS 70 šedý</t>
  </si>
  <si>
    <t>Polystyren soklový</t>
  </si>
  <si>
    <t>20-200</t>
  </si>
  <si>
    <t>Izolační desky perimetr</t>
  </si>
  <si>
    <t>1250 x 600</t>
  </si>
  <si>
    <t>30-200</t>
  </si>
  <si>
    <t>Extrudovaný polystyren XPS 300 G vroubkovaný, rovná hrana</t>
  </si>
  <si>
    <t>Minerální vlna TR 10 - FKD S Thermal</t>
  </si>
  <si>
    <t>1200 x 400</t>
  </si>
  <si>
    <t>50-240</t>
  </si>
  <si>
    <t xml:space="preserve">Minerální vlna TR 10 - SMARTwall S C2/C1 </t>
  </si>
  <si>
    <t>Minerální vlna FKD RS (pro ostění)</t>
  </si>
  <si>
    <t>20-40</t>
  </si>
  <si>
    <t>Minerální vlna AIRwall</t>
  </si>
  <si>
    <t>Minerální vlna TR 80 - FKL (kolmé vlákno)</t>
  </si>
  <si>
    <t>1200 x 200</t>
  </si>
  <si>
    <t>40-300</t>
  </si>
  <si>
    <t>Minerální vlna CLT C1 Thermal (lamely- silikát.nástřik)</t>
  </si>
  <si>
    <t>1000 x 200</t>
  </si>
  <si>
    <t>Fenolická pěna - KOOLTHERM K5</t>
  </si>
  <si>
    <t>ETICS - Zakládací lišty AL a okapnice</t>
  </si>
  <si>
    <t>8595244812172</t>
  </si>
  <si>
    <t>BZZ FSZ 02 08 00Z</t>
  </si>
  <si>
    <t>LO 07/023/2000/lišta zakládací</t>
  </si>
  <si>
    <t>2000 x 23 x 7</t>
  </si>
  <si>
    <t>8595244812202</t>
  </si>
  <si>
    <t>BZZ FSZ 03 08 00Z</t>
  </si>
  <si>
    <t>LO 07/033/2000/lišta zakládací</t>
  </si>
  <si>
    <t>2000 x 33 x 7</t>
  </si>
  <si>
    <t>8595244812219</t>
  </si>
  <si>
    <t>BZZ FSZ 04 08 00Z</t>
  </si>
  <si>
    <t>LO 07/043/2000/lišta zakládací</t>
  </si>
  <si>
    <t>2000 x 43 x 7</t>
  </si>
  <si>
    <t>8595244812257</t>
  </si>
  <si>
    <t>BZZ FSZ 05 08 00Z</t>
  </si>
  <si>
    <t>LO 07/053/2000/lišta zakládací</t>
  </si>
  <si>
    <t>2000 x 53 x 7</t>
  </si>
  <si>
    <t>BZZ FSZ 06 08 00Z</t>
  </si>
  <si>
    <t>LO 07/063/2000/lišta zakládací</t>
  </si>
  <si>
    <t>2000 x 63 x 7</t>
  </si>
  <si>
    <t>8595244812318</t>
  </si>
  <si>
    <t>BZZ FSZ 07 08 00Z</t>
  </si>
  <si>
    <t>LO 07/073/2000/lišta zakládací</t>
  </si>
  <si>
    <t>2000 x 73 x 7</t>
  </si>
  <si>
    <t>8595244812356</t>
  </si>
  <si>
    <t>BZZ FSZ 08 08 00Z</t>
  </si>
  <si>
    <t>LO 07/083/2000/lišta zakládací</t>
  </si>
  <si>
    <t>2000 x 83 x 7</t>
  </si>
  <si>
    <t>8595244812387</t>
  </si>
  <si>
    <t>BZZ FSZ 09 08 00Z</t>
  </si>
  <si>
    <t>LO 07/093/2000/lišta zakládací</t>
  </si>
  <si>
    <t>2000 x 93 x 7</t>
  </si>
  <si>
    <t>8595244812424</t>
  </si>
  <si>
    <t>BZZ FSZ 10 08 00Z</t>
  </si>
  <si>
    <t>LO 07/103/2000/lišta zakládací</t>
  </si>
  <si>
    <t>2000 x 103 x 7</t>
  </si>
  <si>
    <t>8595244812455</t>
  </si>
  <si>
    <t>BZZ FSZ 11 08 00Z</t>
  </si>
  <si>
    <t>LO 07/113/2000/lišta zakládací</t>
  </si>
  <si>
    <t>2000 x 113 x 7</t>
  </si>
  <si>
    <t>8595244812462</t>
  </si>
  <si>
    <t>BZZ FSZ 12 08 00Z</t>
  </si>
  <si>
    <t>LO 07/123/2000/lišta zakládací</t>
  </si>
  <si>
    <t>2000 x 123 x 7</t>
  </si>
  <si>
    <t>8595244812622</t>
  </si>
  <si>
    <t>BZZ FSZ 13 10 00Z</t>
  </si>
  <si>
    <t>LO 10/133/2000/lišta zakládací</t>
  </si>
  <si>
    <t>2000 x 133 x 10</t>
  </si>
  <si>
    <t>8595244812639</t>
  </si>
  <si>
    <t>BZZ FSZ 14 10 00Z</t>
  </si>
  <si>
    <t>LO 10/143/2000/lišta zakládací</t>
  </si>
  <si>
    <t>2000 x 143 x 10</t>
  </si>
  <si>
    <t>8595244812646</t>
  </si>
  <si>
    <t>BZZ FSZ 15 10 00Z</t>
  </si>
  <si>
    <t>LO 10/153/2000/lišta zakládací</t>
  </si>
  <si>
    <t>2000 x 153 x 10</t>
  </si>
  <si>
    <t>8595244812660</t>
  </si>
  <si>
    <t>BZZ FSZ 16 10 00Z</t>
  </si>
  <si>
    <t>LO 10/163/2000/lišta zakládací</t>
  </si>
  <si>
    <t>2000 x 163 x 10</t>
  </si>
  <si>
    <t>8595244817078</t>
  </si>
  <si>
    <t>BZZ FSZ 17 10 00Z</t>
  </si>
  <si>
    <t>LO 10/173/2000/lišta zakládací</t>
  </si>
  <si>
    <t>2000 x 173 x 10</t>
  </si>
  <si>
    <t>8595244816897</t>
  </si>
  <si>
    <t>BZZ FSZ 18 10 00Z</t>
  </si>
  <si>
    <t>LO 10/183/2000/lišta zakládací</t>
  </si>
  <si>
    <t>2000 x 183 x 10</t>
  </si>
  <si>
    <t>8595244825066</t>
  </si>
  <si>
    <t>BZZ FSZ 19 10 00Z</t>
  </si>
  <si>
    <t>LO 10/193/2000/lišta zakládací</t>
  </si>
  <si>
    <t>2000 x 193 x 10</t>
  </si>
  <si>
    <t>8595244816903</t>
  </si>
  <si>
    <t>BZZ FSZ 20 10 00Z</t>
  </si>
  <si>
    <t>LO 10/203/2000/lišta zakládací</t>
  </si>
  <si>
    <t>2000 x 203 x 10</t>
  </si>
  <si>
    <t>8595244817689</t>
  </si>
  <si>
    <t>BZZ FSZ 21 10 00Z</t>
  </si>
  <si>
    <t>LO 10/213/2000/lišta zakládací</t>
  </si>
  <si>
    <t>2000 x 213 x 10</t>
  </si>
  <si>
    <t>8595244825042</t>
  </si>
  <si>
    <t>BZZ FSZ 22 10 00Z</t>
  </si>
  <si>
    <t>LO 10/223/2000/lišta zakládací</t>
  </si>
  <si>
    <t>2000 x 223 x 10</t>
  </si>
  <si>
    <t>8595244817696</t>
  </si>
  <si>
    <t>BZZ FSZ 23 10 00Z</t>
  </si>
  <si>
    <t>LO 10/233/2000/lišta zakládací</t>
  </si>
  <si>
    <t>2000 x 233 x 10</t>
  </si>
  <si>
    <t>8595244825059</t>
  </si>
  <si>
    <t>BZZ FSZ 24 10 00Z</t>
  </si>
  <si>
    <t>LO 10/243/2000/lišta zakládací</t>
  </si>
  <si>
    <t>2000 x 243 x 10</t>
  </si>
  <si>
    <t>8595244801176</t>
  </si>
  <si>
    <t>BZZ FSZ 25 10 00Z</t>
  </si>
  <si>
    <t>LO 10/253/2000/lišta zakládací</t>
  </si>
  <si>
    <t>2000 x 253 x 10</t>
  </si>
  <si>
    <t>8595244846047</t>
  </si>
  <si>
    <t>BZZ FSZ 26 10 00Z</t>
  </si>
  <si>
    <t>LO 10/263/2000/lišta zakládací</t>
  </si>
  <si>
    <t>2000 x 263 x 10</t>
  </si>
  <si>
    <t>8595244808250</t>
  </si>
  <si>
    <t>BZZ FSZ 27 10 00Z</t>
  </si>
  <si>
    <t>LO 10/273/2000/lišta zakládací</t>
  </si>
  <si>
    <t>2000 x 273 x 10</t>
  </si>
  <si>
    <t>8595244808199</t>
  </si>
  <si>
    <t>BZZ FSZ 28 10 00Z</t>
  </si>
  <si>
    <t>LO 10/283/2000/lišta zakládací</t>
  </si>
  <si>
    <t>2000 x 283 x 10</t>
  </si>
  <si>
    <t>8595244808557</t>
  </si>
  <si>
    <t>BZZ FSZ 30 10 00Z</t>
  </si>
  <si>
    <t>LO 10/303/2000/lišta zakládací</t>
  </si>
  <si>
    <t>2000 x 303 x 10</t>
  </si>
  <si>
    <t>8595244890392</t>
  </si>
  <si>
    <t>BZZ DSK 00 00 00Z</t>
  </si>
  <si>
    <t>LE-G 05/2500/VERTEX/okapnice LO lišt</t>
  </si>
  <si>
    <t>2500 x 5</t>
  </si>
  <si>
    <t>ETICS - Zakládací lišty a okapnice  PVC</t>
  </si>
  <si>
    <t>BZZ FSZ 08 20 00Z</t>
  </si>
  <si>
    <t xml:space="preserve">Zakládací PVC profil - 83 - 2,0 m  </t>
  </si>
  <si>
    <t xml:space="preserve"> novinka </t>
  </si>
  <si>
    <t>2000 x 83</t>
  </si>
  <si>
    <t>BZZ FSZ 10 20 00Z</t>
  </si>
  <si>
    <t xml:space="preserve">Zakládací PVC profil - 103 - 2,0 m </t>
  </si>
  <si>
    <t>2000 x 103</t>
  </si>
  <si>
    <t>BZZ FSZ 12 20 00Z</t>
  </si>
  <si>
    <t xml:space="preserve">Zakládací PVC profil - 123 - 2,0 m </t>
  </si>
  <si>
    <t>2000 x 123</t>
  </si>
  <si>
    <t>BZZ FSZ 14 20 00Z</t>
  </si>
  <si>
    <t xml:space="preserve">Zakládací PVC profil - 143 - 2,0 m </t>
  </si>
  <si>
    <t>2000 x 143</t>
  </si>
  <si>
    <t>BZZ FSZ 15 20 00Z</t>
  </si>
  <si>
    <t>Zakládací PVC profil - 153 - 2,0 m</t>
  </si>
  <si>
    <t>2000 x 153</t>
  </si>
  <si>
    <t>BZZ FSZ 16 20 00Z</t>
  </si>
  <si>
    <t xml:space="preserve">Zakládací PVC profil - 163 - 2,0 m </t>
  </si>
  <si>
    <t>2000 x 163</t>
  </si>
  <si>
    <t>BZZ FSZ 18 20 00Z</t>
  </si>
  <si>
    <t xml:space="preserve">Zakládací PVC profil - 183 - 2,0 m </t>
  </si>
  <si>
    <t>2000 x 183</t>
  </si>
  <si>
    <t>BZZ FSZ 20 20 00Z</t>
  </si>
  <si>
    <t xml:space="preserve">Zakládací PVC profil - 203 - 2,0 m </t>
  </si>
  <si>
    <t>2000 x 203</t>
  </si>
  <si>
    <t>BZZ FPS 00 00 00Z</t>
  </si>
  <si>
    <t xml:space="preserve">Spojka zakládacího PVC profilu - 1 m </t>
  </si>
  <si>
    <t>BZZ FSL 00 25 00Z</t>
  </si>
  <si>
    <t>LTO PVC profil s nasazovací okap.a zdvojenou tk.- 2,5m</t>
  </si>
  <si>
    <t>min. objednávka 25</t>
  </si>
  <si>
    <t>ETICS - Zakládací sada PVC</t>
  </si>
  <si>
    <t>BZZ FSN 05 00 00Z</t>
  </si>
  <si>
    <t>LW-206 050 06/2000/přechodová s nepř.okap.</t>
  </si>
  <si>
    <t>2000 x 50 x 6</t>
  </si>
  <si>
    <t>BZZ FUG 06 20 00Z</t>
  </si>
  <si>
    <t>LW-206 080 06/2000/přechodová s nepř.okap.</t>
  </si>
  <si>
    <t>2000 x 80 x 6</t>
  </si>
  <si>
    <t>BZZ FSN 18 00 00Z</t>
  </si>
  <si>
    <t>LW-206 180 06/2000/přechodová s nepř.okap.</t>
  </si>
  <si>
    <t>2000 x 180 x 6</t>
  </si>
  <si>
    <t>BZZ FSM 00 00 00Z</t>
  </si>
  <si>
    <t>LW-L 050/2000/lišta soklová montážní</t>
  </si>
  <si>
    <t>2000 x 50</t>
  </si>
  <si>
    <t>BZZ FSM 10 00 00Z</t>
  </si>
  <si>
    <t>LW-L 100/2000/lišta soklová montážní</t>
  </si>
  <si>
    <t>2000 x 100</t>
  </si>
  <si>
    <t>BZZ FSM 16 00 00Z</t>
  </si>
  <si>
    <t>LW-L 160/2000/lišta soklová montážní</t>
  </si>
  <si>
    <t>2000 x 160</t>
  </si>
  <si>
    <t>BZZ FSR 00 00 00Z</t>
  </si>
  <si>
    <t>LW-Z206-R vnější rohová spojka pro lištu LW-206</t>
  </si>
  <si>
    <t>BZZ FSK 00 00 00Z</t>
  </si>
  <si>
    <t>LW-Z206-K vnitřní koutová spojka pro lištu LW-206</t>
  </si>
  <si>
    <t xml:space="preserve">novinka </t>
  </si>
  <si>
    <t>8595244827374</t>
  </si>
  <si>
    <t>BZZ FUA 00 20 00Z</t>
  </si>
  <si>
    <t>LE-V 06/2500/VERTEX/lišta napojovací okapnicová</t>
  </si>
  <si>
    <t>2500 x 6</t>
  </si>
  <si>
    <t>ETICS - Zarážecí hmoždinky</t>
  </si>
  <si>
    <t>8595244896226</t>
  </si>
  <si>
    <t>BZZ HZP 06 06 00Z</t>
  </si>
  <si>
    <t>ZHH (SMK) 06/060/50ks/plastová zarážecí hmoždinka/PP</t>
  </si>
  <si>
    <t>6 x 60</t>
  </si>
  <si>
    <t>8595244896233</t>
  </si>
  <si>
    <t>BZZ HZP 08 06 00Z</t>
  </si>
  <si>
    <t>ZHH (SMK) 06/080/50ks/plastová zarážecí hmoždinka/PP</t>
  </si>
  <si>
    <t>6 x 80</t>
  </si>
  <si>
    <t>ETICS - Vymezovací podložky</t>
  </si>
  <si>
    <t>8595244817320</t>
  </si>
  <si>
    <t>BZZ DSP 02 00 00Z</t>
  </si>
  <si>
    <t>Vymezovací podložka pod soklové profily 2mm</t>
  </si>
  <si>
    <t>8595244817337</t>
  </si>
  <si>
    <t>BZZ DSP 03 00 00Z</t>
  </si>
  <si>
    <t>Vymezovací podložka pod soklové profily 3mm</t>
  </si>
  <si>
    <t>8595244817344</t>
  </si>
  <si>
    <t>BZZ DSP 04 00 00Z</t>
  </si>
  <si>
    <t>Vymezovací podložka pod soklové profily 4mm</t>
  </si>
  <si>
    <t>8595244817351</t>
  </si>
  <si>
    <t>BZZ DSP 05 00 00Z</t>
  </si>
  <si>
    <t>Vymezovací podložka pod soklové profily 5mm</t>
  </si>
  <si>
    <t>8595244810949</t>
  </si>
  <si>
    <t>BZZ DSP 08 00 00Z</t>
  </si>
  <si>
    <t>Vymezovací podložka pod soklové profily 8mm</t>
  </si>
  <si>
    <t>8595244807918</t>
  </si>
  <si>
    <t>BZZ DSP 10 00 00Z</t>
  </si>
  <si>
    <t>Vymezovací podložka pod soklové profily 10mm</t>
  </si>
  <si>
    <t>ETICS - Spojky</t>
  </si>
  <si>
    <t>8594030445723</t>
  </si>
  <si>
    <t>BZZ DSS 03 00 00Z</t>
  </si>
  <si>
    <t>Spojka soklových lišt 30mm</t>
  </si>
  <si>
    <t>8595244801473</t>
  </si>
  <si>
    <t>BZZ DSS 00 00 00Z</t>
  </si>
  <si>
    <t>Spojka soklových lišt 1000mm</t>
  </si>
  <si>
    <t>ETICS - Expanzní pásky</t>
  </si>
  <si>
    <t>8595244848065</t>
  </si>
  <si>
    <t>BZZ APT 15 06 00Z</t>
  </si>
  <si>
    <t>EPE-BG1 5-10/15/6000 expanzní páska do exteriéru</t>
  </si>
  <si>
    <t>6000 x 15</t>
  </si>
  <si>
    <t>ETICS - Rohové lišty</t>
  </si>
  <si>
    <t>8595244811984</t>
  </si>
  <si>
    <t>BZZ FRA 00 10 00Z</t>
  </si>
  <si>
    <t>LK PVC 100/2500/VERTEX/lišta rohová</t>
  </si>
  <si>
    <t>2500 x 100 x 100</t>
  </si>
  <si>
    <t>8595244812042</t>
  </si>
  <si>
    <t>BZZ FRW 00 15 00Z</t>
  </si>
  <si>
    <t>LK PVC 150/2500/VERTEX/lišta rohová</t>
  </si>
  <si>
    <t>2500 x 150 x 150</t>
  </si>
  <si>
    <t>8595244812080</t>
  </si>
  <si>
    <t>BZZ FRD 25 00 00Z</t>
  </si>
  <si>
    <t>LK-BOX 100/25/VERTEX/rohovník ve svitku</t>
  </si>
  <si>
    <t>25000 x 100 x 100</t>
  </si>
  <si>
    <t>8595244812097</t>
  </si>
  <si>
    <t>BZZ FRE 00 00 00Z</t>
  </si>
  <si>
    <t>LK-KL2 23,5x23,5/2500/VERTEX/lišta klenbová</t>
  </si>
  <si>
    <t>2500 x 150 x 100</t>
  </si>
  <si>
    <t>ETICS - Lišty s okapničkou</t>
  </si>
  <si>
    <t>8595244804368</t>
  </si>
  <si>
    <t>BZZ FKA 00 00 00Z</t>
  </si>
  <si>
    <t>LTU 2500/VERTEX/lišta s nepřiznanou okapnicí</t>
  </si>
  <si>
    <t>8595244830336</t>
  </si>
  <si>
    <t>BZZ FKN 00 00 00Z</t>
  </si>
  <si>
    <t>LTDU 2500/VERTEX/lišta s nepřiznanou okapnicí</t>
  </si>
  <si>
    <t>BZZ FRU 00 15 00Z</t>
  </si>
  <si>
    <t>Protipožární lišta AFC 100 x 150 mm</t>
  </si>
  <si>
    <t>2500 x 100 x 150</t>
  </si>
  <si>
    <t>BZZ FRV 00 15 00Z</t>
  </si>
  <si>
    <t xml:space="preserve">Protipožární lišta s okapnicí AFD 100 x 150 mm </t>
  </si>
  <si>
    <t>BZZ FRV 00 20 00Z</t>
  </si>
  <si>
    <t>Protipožární lišta s okapnicí AFD 100 x 200 mm</t>
  </si>
  <si>
    <t>2500 x 100 x 200</t>
  </si>
  <si>
    <t>BZZ FPP 00 00 00Z</t>
  </si>
  <si>
    <t>Zakládací úhelníkový profil protipožární</t>
  </si>
  <si>
    <t>ETICS - Lišty parapetní</t>
  </si>
  <si>
    <t>8595244840557</t>
  </si>
  <si>
    <t>BZZ FKF 00 00 01Z</t>
  </si>
  <si>
    <t>LX-SPP 2000/VERTEX/lišta parapetní napojovací</t>
  </si>
  <si>
    <t>8595244838141</t>
  </si>
  <si>
    <t>BZZ FKX 20 00 00Z</t>
  </si>
  <si>
    <t>LX-H 2000/VERTEX/lišta parapetní napojovací flexibilní</t>
  </si>
  <si>
    <t>8595244848560</t>
  </si>
  <si>
    <t>BZZ FKX 20 00 01Z</t>
  </si>
  <si>
    <t>LX-LPE FLEX 2000/VERTEX/lišta parapetní flexibilní</t>
  </si>
  <si>
    <t>ETICS - Lišty okenní</t>
  </si>
  <si>
    <t>8595244827947</t>
  </si>
  <si>
    <t>BZZ FKC 06 14 02Z</t>
  </si>
  <si>
    <t>LS-VH 06/1400/VERTEX/lišta okenní začišťovací 6mm</t>
  </si>
  <si>
    <t>1400 x 6</t>
  </si>
  <si>
    <t>8595244899364</t>
  </si>
  <si>
    <t>BZZ FKC 06 16 00Z</t>
  </si>
  <si>
    <t>LS-VH 06/1600/VERTEX/lišta okenní začišťovací 6mm</t>
  </si>
  <si>
    <t>1600 x 6</t>
  </si>
  <si>
    <t>8595244800810</t>
  </si>
  <si>
    <t>BZZ FKJ 06 00 00Z</t>
  </si>
  <si>
    <t>LS-VH 06/2400/VERTEX/lišta okenní začišťovací 6mm</t>
  </si>
  <si>
    <t>2400 x 6</t>
  </si>
  <si>
    <t>8595244816712</t>
  </si>
  <si>
    <t>BZZ FKS 00 00 01Z</t>
  </si>
  <si>
    <t>LS-EKO 1400/VERTEX/lišta okenní začišťovací</t>
  </si>
  <si>
    <t>8595244816729</t>
  </si>
  <si>
    <t>BZZ FKS 00 00 02Z</t>
  </si>
  <si>
    <t>LS-EKO 1600/VERTEX/lišta okenní začišťovací</t>
  </si>
  <si>
    <t>8595244816736</t>
  </si>
  <si>
    <t>BZZ FKS 00 00 00Z</t>
  </si>
  <si>
    <t>LS-EKO 2400/VERTEX/lišta okenní začišťovací</t>
  </si>
  <si>
    <t>8595244834297</t>
  </si>
  <si>
    <t>BZZ FKQ 00 00 00Z</t>
  </si>
  <si>
    <t>LS2-FLEX 06/2600/VERTEX/lišta okenní začišťovací 2D 6mm</t>
  </si>
  <si>
    <t>2600 x 6</t>
  </si>
  <si>
    <t>8595244838196</t>
  </si>
  <si>
    <t>BZZ FKC 06 26 00Z</t>
  </si>
  <si>
    <t>LS2-FLEX 06/2600/slonová kost RAL 1015/VERTEX/lišta okenní začišťovací 2D 6mm</t>
  </si>
  <si>
    <t>8595244838165</t>
  </si>
  <si>
    <t>BZZ FKC 06 26 02Z</t>
  </si>
  <si>
    <t>LS2-FLEX 06/2600/hnědá RAL 8024/VERTEX/lišta okenní začišťovací 2D 6mm</t>
  </si>
  <si>
    <t>8595244838189</t>
  </si>
  <si>
    <t>BZZ FKC 06 26 03Z</t>
  </si>
  <si>
    <t>LS2-FLEX 06/2600/šedá světlá RAL 7047/VERTEX/lišta okenní začišťovací 2D 6mm</t>
  </si>
  <si>
    <t>8595244838172</t>
  </si>
  <si>
    <t>BZZ FKC 06 26 04Z</t>
  </si>
  <si>
    <t>LS2-FLEX 06/2600/šedá tmavá RAL 7005/VERTEX/lišta okenní začišťovací 2D 6mm</t>
  </si>
  <si>
    <t>8595244839056</t>
  </si>
  <si>
    <t>BZZ FKC 06 26 05Z</t>
  </si>
  <si>
    <t>LS2-FLEX 06/2600/šedá antracitová RAL 7016/VERTEX/lišta okenní začišťovací 2D 6mm</t>
  </si>
  <si>
    <t>8595244818891</t>
  </si>
  <si>
    <t>BZZ FKQ 00 00 01Z</t>
  </si>
  <si>
    <t>LS2-30 plus (LW30 PLUS) 09/2400/VERTEX/lišta okenní začišťovací 2D 9mm</t>
  </si>
  <si>
    <t>2400 x 9</t>
  </si>
  <si>
    <t>8595244818884</t>
  </si>
  <si>
    <t>BZZ FKR 00 00 01Z</t>
  </si>
  <si>
    <t>LS3-29 plus (LW29 PLUS) 2400/VERTEX/lišta okenní začišťovací 3D</t>
  </si>
  <si>
    <t>ETICS - Lišty dilatační</t>
  </si>
  <si>
    <t>8595244822058</t>
  </si>
  <si>
    <t>BZZ FDC 00 00 00Z</t>
  </si>
  <si>
    <t>LD-W50 UNI 5,0/10/2000/VERTEX/lišta dilatační průběžná/rohová 2D</t>
  </si>
  <si>
    <t>2000 x 5</t>
  </si>
  <si>
    <t>8595244832552</t>
  </si>
  <si>
    <t>BZZ FDA 85 25 00Z</t>
  </si>
  <si>
    <t>LD-W56 UNI 8,5/25/2000/VERTEX/lišta dilatační průběžná/rohová 3D</t>
  </si>
  <si>
    <t>2000 x 8,5</t>
  </si>
  <si>
    <t>8595244845132</t>
  </si>
  <si>
    <t>BZZ FDA 00 00 00Z</t>
  </si>
  <si>
    <t>LD-NH P PVC 06 2500/VERTEX/lišta dilatační průběžná 2D</t>
  </si>
  <si>
    <t>8595244845125</t>
  </si>
  <si>
    <t>BZZ FDD 00 00 00Z</t>
  </si>
  <si>
    <t>LD-NH R PVC 06 2500/VERTEX/lišta dilatační rohová 2D</t>
  </si>
  <si>
    <t>8595244829460</t>
  </si>
  <si>
    <t>BZZ FDA 00 25 00Z</t>
  </si>
  <si>
    <t>LDZ-UNI P 2500/dilatační zátka průběžná pryžová</t>
  </si>
  <si>
    <t>8595244847693</t>
  </si>
  <si>
    <t>BZZ FDA 25 00 00Z</t>
  </si>
  <si>
    <t>LDZ-UNI R 2500/dilatační zátka rohová pryžová</t>
  </si>
  <si>
    <t>ETICS - Lišty ukončovací</t>
  </si>
  <si>
    <t>8595244817818</t>
  </si>
  <si>
    <t>BZZ FUT 03 00 00Z</t>
  </si>
  <si>
    <t>LC-L 03/2000/VERTEX/lišta ukončovací omítková 3mm</t>
  </si>
  <si>
    <t>2000 x 3</t>
  </si>
  <si>
    <t>8595244817825</t>
  </si>
  <si>
    <t>BZZ FUT 06 00 00Z</t>
  </si>
  <si>
    <t>LC-L 06/2000/VERTEX/lišta ukončovací omítková 6mm</t>
  </si>
  <si>
    <t>2000 x 6</t>
  </si>
  <si>
    <t>ETICS - Montážní příslušenství</t>
  </si>
  <si>
    <t>8595057698499</t>
  </si>
  <si>
    <t>BZZ FKE 00 00 01Z</t>
  </si>
  <si>
    <t>KEZ 120x120/200mm elektroinstalační krabice pro ETICS</t>
  </si>
  <si>
    <t>120 x 120 x 200</t>
  </si>
  <si>
    <t>8595568910561</t>
  </si>
  <si>
    <t>BZZ FKE 00 00 03Z</t>
  </si>
  <si>
    <t>KEZ-3 100(120)x230/250 elektroinstalační vícenásobná krabice pro ETICS</t>
  </si>
  <si>
    <t>120 x 235 x 250</t>
  </si>
  <si>
    <t>8595057698505</t>
  </si>
  <si>
    <t>BZZ FKE 00 00 02Z</t>
  </si>
  <si>
    <t>MDZ 120x120/200mm - montážní deska pro ETICS</t>
  </si>
  <si>
    <t>4033119000452</t>
  </si>
  <si>
    <t>BZZ FNL 00 00 00Z</t>
  </si>
  <si>
    <t>Profi nůžky Löwe</t>
  </si>
  <si>
    <t>Hmoždinky FISCHER
Hmoždinka pro EPS a MW; A, B, C, D, E; ocelový šroub</t>
  </si>
  <si>
    <t>BZZ HTK 11 08 F2Z</t>
  </si>
  <si>
    <t xml:space="preserve">TermoZ CS II 8/95 </t>
  </si>
  <si>
    <t>BZZ HTK 13 08 F2Z</t>
  </si>
  <si>
    <t>TermoZ CS II 8/115</t>
  </si>
  <si>
    <t>BZZ HTK 15 08 F2Z</t>
  </si>
  <si>
    <t>Termoz CS II 8/135</t>
  </si>
  <si>
    <t>BZZ HTK 17 08 F2Z</t>
  </si>
  <si>
    <t>Termoz CS II 8/155</t>
  </si>
  <si>
    <t>BZZ HTK 19 08 F2Z</t>
  </si>
  <si>
    <t>Termoz CS II 8/175</t>
  </si>
  <si>
    <t>BZZ HTK 21 08 F2Z</t>
  </si>
  <si>
    <t>Termoz CS II 8/195</t>
  </si>
  <si>
    <t>BZZ HTK 23 08 F2Z</t>
  </si>
  <si>
    <t>Termoz CS II 8/215</t>
  </si>
  <si>
    <t>BZZ HTK 25 08 F3Z</t>
  </si>
  <si>
    <t>Termoz CS II 8/235</t>
  </si>
  <si>
    <t>BZZ HTK 27 08 F3Z</t>
  </si>
  <si>
    <t>Termoz CS II 8/255</t>
  </si>
  <si>
    <t>BZZ HTK 29 08 F3Z</t>
  </si>
  <si>
    <t>TermoZ CS II 8/275</t>
  </si>
  <si>
    <t>BZZ HTK 31 08 F3Z</t>
  </si>
  <si>
    <t>TermoZ CS II 8/295</t>
  </si>
  <si>
    <t>BZZ HTK 33 08 F2Z</t>
  </si>
  <si>
    <t>TermoZ CS II 8/315</t>
  </si>
  <si>
    <t>BZZ HTK 35 08 F2Z</t>
  </si>
  <si>
    <t>TermoZ CS II 8/335</t>
  </si>
  <si>
    <t>BZZ HTK 37 08 F2Z</t>
  </si>
  <si>
    <t>TermoZ CS II 8/355</t>
  </si>
  <si>
    <t>BZZ HTK 39 08 F2Z</t>
  </si>
  <si>
    <t>TermoZ CS II 8/375</t>
  </si>
  <si>
    <t>BZZ HTK 40 08 F2Z</t>
  </si>
  <si>
    <t>TermoZ CS II 8/395</t>
  </si>
  <si>
    <t>BZZ HTK 42 08 F2Z</t>
  </si>
  <si>
    <t>TermoZ CS II 8/415</t>
  </si>
  <si>
    <t>BZZ HTK 44 08 F2Z</t>
  </si>
  <si>
    <t>TermoZ CS II 8/435</t>
  </si>
  <si>
    <t>BZZ HTK 46 08 F2Z</t>
  </si>
  <si>
    <t>TermoZ CS II 8/455</t>
  </si>
  <si>
    <t>Hmoždinky FISCHER
Hmoždinka se zapušt.talířkem pro MW; A, B, C, D, E; ocelový šroub</t>
  </si>
  <si>
    <t>BZZ HTK 13 08 F4Z</t>
  </si>
  <si>
    <t>TermoZ CS II 8/115 DT 110 V</t>
  </si>
  <si>
    <t>BZZ HTK 15 08 F4Z</t>
  </si>
  <si>
    <t>Termoz CS II 8/135 DT 110 V</t>
  </si>
  <si>
    <t>BZZ HTK 17 08 F4Z</t>
  </si>
  <si>
    <t>Termoz CS II 8/155 DT 110 V</t>
  </si>
  <si>
    <t>BZZ HTK 19 08 F4Z</t>
  </si>
  <si>
    <t>Termoz CS II 8/175 DT 110 V</t>
  </si>
  <si>
    <t>BZZ HTK 21 08 F4Z</t>
  </si>
  <si>
    <t>Termoz CS II 8/195 DT 110 V</t>
  </si>
  <si>
    <t>BZZ HTK 23 08 F4Z</t>
  </si>
  <si>
    <t>Termoz CS II 8/215 DT 110 V</t>
  </si>
  <si>
    <t>BZZ HTK 25 08 F5Z</t>
  </si>
  <si>
    <t>Termoz CS II 8/235 DT 110 V</t>
  </si>
  <si>
    <t>BZZ HTK 27 08 F5Z</t>
  </si>
  <si>
    <t>Termoz CS II 8/255 DT 110 V</t>
  </si>
  <si>
    <t>BZZ HTK 29 08 F5Z</t>
  </si>
  <si>
    <t>Termoz CS 8/275 DT 110 V</t>
  </si>
  <si>
    <t>BZZ HTK 31 08 F5Z</t>
  </si>
  <si>
    <t>Termoz CS 8/295 DT 110 V</t>
  </si>
  <si>
    <t>BZZ HTK 33 08 F4Z</t>
  </si>
  <si>
    <t>Termoz CS 8/315 DT 110 V</t>
  </si>
  <si>
    <t>BZZ HTK 35 08 F4Z</t>
  </si>
  <si>
    <t>Termoz CS 8/335 DT 110 V</t>
  </si>
  <si>
    <t>BZZ HTK 37 08 F4Z</t>
  </si>
  <si>
    <t>Termoz CS 8/355 DT 110 V</t>
  </si>
  <si>
    <t>BZZ HTK 39 08 F4Z</t>
  </si>
  <si>
    <t>Termoz CS 8/375 DT 110 V</t>
  </si>
  <si>
    <t>BZZ HTK 40 08 F4Z</t>
  </si>
  <si>
    <t>TermoZ CS II 8/395 DT 110 V</t>
  </si>
  <si>
    <t>BZZ HTK 42 08 F4Z</t>
  </si>
  <si>
    <t>TermoZ CS II 8/415 DT 110 V</t>
  </si>
  <si>
    <t>BZZ HTK 44 08 F4Z</t>
  </si>
  <si>
    <t>TermoZ CS II 8/435 DT 110 V</t>
  </si>
  <si>
    <t>BZZ HTK 46 08 F4Z</t>
  </si>
  <si>
    <t>TermoZ CS II 8/455 DT 110 V</t>
  </si>
  <si>
    <t>Hmoždinky FISCHER
Montážní nástroje pro Termoz CS 8 a Termoz CS 8 DT 110 V</t>
  </si>
  <si>
    <t>BZZ HMN 00 00 F0Z</t>
  </si>
  <si>
    <t>Montážní přípravek s 6-ti hrannou stopkou pro Termoz CS</t>
  </si>
  <si>
    <t>BZZ HMN 00 00 F2Z</t>
  </si>
  <si>
    <t>Montážní přípravek SDS Plus</t>
  </si>
  <si>
    <t>BZZ HMN 31 00 F3Z</t>
  </si>
  <si>
    <t>Prodloužený bit T25 CS 98,5mm (pro CS-R 250-310mm)</t>
  </si>
  <si>
    <t>BZZ HMN 39 00 F4Z</t>
  </si>
  <si>
    <t>Prodloužený bit T25 CS 178,5mm (pro CS 250-390mm)</t>
  </si>
  <si>
    <t>Hmoždinky FISCHER
Zátky pro zapuštěné hmoždinky</t>
  </si>
  <si>
    <t>BZZ HYU 00 00 F0Z</t>
  </si>
  <si>
    <t>FISCHER EPS zátka bílá (62mm) - pro hmoždinky CS</t>
  </si>
  <si>
    <t>BZZ HYU 00 00 F1Z</t>
  </si>
  <si>
    <t>FISCHER EPS zátka šedá (62mm) - pro hmoždinky CS</t>
  </si>
  <si>
    <t>BZZ HVU 06 00 F0Z</t>
  </si>
  <si>
    <t>FISCHER MW zátka (65 mm)</t>
  </si>
  <si>
    <t>Hmoždinky FISCHER
Hmoždinky ECOTWIST  - EPS; A, B, C, D, E; ocelový šroub</t>
  </si>
  <si>
    <t>BZZ HTK 10 00 F3Z</t>
  </si>
  <si>
    <t>Termoz SV II ecotwist 0 - 10</t>
  </si>
  <si>
    <t>BZZ HTK 30 00 F3Z</t>
  </si>
  <si>
    <t>Termoz SV II ecotwist 10 - 30</t>
  </si>
  <si>
    <t>BZZ HTK 60 00 F3Z</t>
  </si>
  <si>
    <t>Termoz SV II ecotwist 30 - 60</t>
  </si>
  <si>
    <t>BZZ HYZ 00 00 F0Z</t>
  </si>
  <si>
    <t>Termoz SV II záslepka z bílého EPS</t>
  </si>
  <si>
    <t>BZZ HYZ 00 00 F1Z</t>
  </si>
  <si>
    <t>Termoz SV II záslepka z šedého EPS</t>
  </si>
  <si>
    <t>BZZ HMN 26 00 F0Z</t>
  </si>
  <si>
    <t>Termoz SV II montážní přípravek 260 mm</t>
  </si>
  <si>
    <t>BZZ HMN 40 00 F0Z</t>
  </si>
  <si>
    <t>Termoz SV II montážní přípravek 400 mm</t>
  </si>
  <si>
    <t>Hmoždinky FISCHER
EPS, MW; A, B, C, D, E; zatloukací s plast.ocelovým trnem</t>
  </si>
  <si>
    <t>BZZ HTN 11 08 F0Z</t>
  </si>
  <si>
    <t>Termoz CN 8/110 NEUTRAL - plast.ocelový trn</t>
  </si>
  <si>
    <t>BZZ HTN 13 08 F0Z</t>
  </si>
  <si>
    <t>Termoz CN 8/130 NEUTRAL - plast.ocelový trn</t>
  </si>
  <si>
    <t>BZZ HTN 15 08 F0Z</t>
  </si>
  <si>
    <t>Termoz CN 8/150 NEUTRAL - plast.ocelový trn</t>
  </si>
  <si>
    <t>BZZ HTN 17 08 F0Z</t>
  </si>
  <si>
    <t>Termoz CN 8/170 NEUTRAL - plast.ocelový trn</t>
  </si>
  <si>
    <t>BZZ HTN 19 08 F0Z</t>
  </si>
  <si>
    <t>Termoz CN 8/190 NEUTRAL - plast.ocelový trn</t>
  </si>
  <si>
    <t>BZZ HTN 21 08 F0Z</t>
  </si>
  <si>
    <t>Termoz CN 8/210 NEUTRAL - plast.ocelový trn</t>
  </si>
  <si>
    <t>BZZ HTN 23 08 F0Z</t>
  </si>
  <si>
    <t>Termoz CN 8/230 NEUTRAL - plast.ocelový trn</t>
  </si>
  <si>
    <t>BZZ HTN 25 08 F0Z</t>
  </si>
  <si>
    <t>Termoz CN 8/250 NEUTRAL - dělený plast ocelový trn</t>
  </si>
  <si>
    <t>BZZ HTN 27 08 F0Z</t>
  </si>
  <si>
    <t>Termoz CN 8/270 NEUTRAL - dělený plast ocelový trn</t>
  </si>
  <si>
    <t>BZZ HTN 29 08 F0Z</t>
  </si>
  <si>
    <t>Termoz CN 8/290 NEUTRAL - dělený plast ocelový trn</t>
  </si>
  <si>
    <t>BZZ HTN 31 08 F0Z</t>
  </si>
  <si>
    <t>Termoz CN 8/310 NEUTRAL - dělený plast ocelový trn</t>
  </si>
  <si>
    <t>BZZ HTN 33 08 F0Z</t>
  </si>
  <si>
    <t>Termoz CN 8/330 NEUTRAL - dělený plast ocelový trn</t>
  </si>
  <si>
    <t>BZZ HTN 35 08 F0Z</t>
  </si>
  <si>
    <t>Termoz CN 8/350 NEUTRAL - dělený plast ocelový trn</t>
  </si>
  <si>
    <t>BZZ HTN 37 08 F0Z</t>
  </si>
  <si>
    <t>Termoz CN 8/370 NEUTRAL - dělený plast ocelový trn</t>
  </si>
  <si>
    <t>BZZ HTN 39 08 F0Z</t>
  </si>
  <si>
    <t>Termoz CN 8/390 NEUTRAL - dělený plast ocelový trn</t>
  </si>
  <si>
    <t>Hmoždinky FISCHER
EPS; A, B, C, D, E; plastový trn</t>
  </si>
  <si>
    <t>BZZ HTP 11 08 F0Z</t>
  </si>
  <si>
    <t>Termoz PN 8/110 plastový trn</t>
  </si>
  <si>
    <t>BZZ HTP 13 08 F0Z</t>
  </si>
  <si>
    <t>Termoz PN 8/130 plastový trn</t>
  </si>
  <si>
    <t>BZZ HTP 15 08 F0Z</t>
  </si>
  <si>
    <t>Termoz PN 8/150 plastový trn</t>
  </si>
  <si>
    <t>BZZ HTP 17 08 F0Z</t>
  </si>
  <si>
    <t>Termoz PN 8/170 plastový trn</t>
  </si>
  <si>
    <t>BZZ HTP 19 08 F0Z</t>
  </si>
  <si>
    <t>Termoz PN 8/190 plastový trn</t>
  </si>
  <si>
    <t>BZZ HTP 21 08 F0Z</t>
  </si>
  <si>
    <t>Termoz PN 8/210 plastový trn</t>
  </si>
  <si>
    <t>BZZ HTP 23 08 F0Z</t>
  </si>
  <si>
    <t>Termoz PN 8/230 plastový trn</t>
  </si>
  <si>
    <t>Hmoždinky FISCHER
EPS, MW; DŘEVO; samořezný ocelový šroub</t>
  </si>
  <si>
    <t>BZZ HTK 06 06 F0Z</t>
  </si>
  <si>
    <t>Termoz 6H 60</t>
  </si>
  <si>
    <t>BZZ HTK 08 06 F0Z</t>
  </si>
  <si>
    <t>Termoz  6H 80</t>
  </si>
  <si>
    <t>BZZ HTK 10 06 F0Z</t>
  </si>
  <si>
    <t xml:space="preserve">Termoz  6H 100 </t>
  </si>
  <si>
    <t>BZZ HTK 12 06 F0Z</t>
  </si>
  <si>
    <t>Termoz  6H 120</t>
  </si>
  <si>
    <t>BZZ HTK 14 06 F0Z</t>
  </si>
  <si>
    <t>Termoz  6H 140</t>
  </si>
  <si>
    <t>BZZ HTK 16 06 F0Z</t>
  </si>
  <si>
    <t>Termoz  6H 160</t>
  </si>
  <si>
    <t>BZZ HTK 18 06 F0Z</t>
  </si>
  <si>
    <t>Termoz  6H 180</t>
  </si>
  <si>
    <t>BZZ HTK 20 06 F0Z</t>
  </si>
  <si>
    <t>Termoz  6H 200</t>
  </si>
  <si>
    <t>BZZ HTK 22 06 F0Z</t>
  </si>
  <si>
    <t>Termoz  6H 220</t>
  </si>
  <si>
    <t>BZZ HTK 24 06 F0Z</t>
  </si>
  <si>
    <t>Termoz  6H 240</t>
  </si>
  <si>
    <t>BZZ HTK 26 06 F0Z</t>
  </si>
  <si>
    <t>Termoz  6H 260</t>
  </si>
  <si>
    <t>BZZ HTK 28 06 F0Z</t>
  </si>
  <si>
    <t>Termoz  6H 280</t>
  </si>
  <si>
    <t>BZZ HTK 30 06 F0Z</t>
  </si>
  <si>
    <t>Termoz  6H 300</t>
  </si>
  <si>
    <t>BZZ HTK 32 06 F0Z</t>
  </si>
  <si>
    <t>Termoz  6H 320</t>
  </si>
  <si>
    <t>BZZ HMN 00 00 F3Z</t>
  </si>
  <si>
    <t>Montážmí přípravek s 6-ti hrannou stopkou pro Termoz 6H</t>
  </si>
  <si>
    <t>BZZ HMN 30 43 F0Z</t>
  </si>
  <si>
    <t>náhradní BIT T30 6H 43,5mm</t>
  </si>
  <si>
    <t>Hmoždinky FISCHER
Přídavné talíře</t>
  </si>
  <si>
    <t>BZZ HLD 09 00 F0Z</t>
  </si>
  <si>
    <t>Přídavný talíř Fischer DT 90</t>
  </si>
  <si>
    <t>BZZ HLD 11 00 F0Z</t>
  </si>
  <si>
    <t>Přídavný talíř Fischer DT 110</t>
  </si>
  <si>
    <t>BZZ HLD 14 00 F0Z</t>
  </si>
  <si>
    <t>Přídavný talíř Fischer DT 140</t>
  </si>
  <si>
    <t>BZZ HTH 00 00 F0Z</t>
  </si>
  <si>
    <t>TERMOFIX H10 - TALÍŘEK pro kombinaci s vruty do dřeva</t>
  </si>
  <si>
    <t>BZZ HLD 90 00 00Z</t>
  </si>
  <si>
    <t>TERMOFIX B- TALÍŘEK pro kombinaci se samořeznými šrouby</t>
  </si>
  <si>
    <t>Hmoždinky FISCHER
Příslušenství FISCHER</t>
  </si>
  <si>
    <t>BZZ HPP 00 00 F0Z</t>
  </si>
  <si>
    <t>Fischer penetrace SanRec</t>
  </si>
  <si>
    <t>BZZ HPU 00 00 F0Z</t>
  </si>
  <si>
    <t>Fischer expanzní lepicí hmota SanRec</t>
  </si>
  <si>
    <t>BZZ HPR 00 00 F0Z</t>
  </si>
  <si>
    <t>Fischer rozprašovač penetrace SanRec s nástavcem</t>
  </si>
  <si>
    <t>BZZ HPA 00 00 F0Z</t>
  </si>
  <si>
    <t>Fischer aplikační pistole s nástavcem</t>
  </si>
  <si>
    <t>Hmoždinky TOPKRAFT
EPS, MW; A, B, C, E; ocelový šroub TORX 23</t>
  </si>
  <si>
    <t>BZZ HTK 12 08 T0Z</t>
  </si>
  <si>
    <t>TOP KRAFT Hmoždinka TK-PPV  8x120</t>
  </si>
  <si>
    <t>BZZ HTK 14 08 T0Z</t>
  </si>
  <si>
    <t>TOP KRAFT Hmoždinka TK-PPV  8x140</t>
  </si>
  <si>
    <t>BZZ HTK 16 08 T0Z</t>
  </si>
  <si>
    <t>TOP KRAFT Hmoždinka TK-PPV  8x160</t>
  </si>
  <si>
    <t>BZZ HTK 18 08 T0Z</t>
  </si>
  <si>
    <t>TOP KRAFT Hmoždinka TK-PPV  8x180</t>
  </si>
  <si>
    <t>BZZ HTK 20 08 T0Z</t>
  </si>
  <si>
    <t>TOP KRAFT Hmoždinka TK-PPV  8x200</t>
  </si>
  <si>
    <t>BZZ HTK 22 08 T0Z</t>
  </si>
  <si>
    <t>TOP KRAFT Hmoždinka TK-PPV  8x220</t>
  </si>
  <si>
    <t>BZZ HTK 24 08 T0Z</t>
  </si>
  <si>
    <t>TOP KRAFT Hmoždinka TK-PPV  8x240</t>
  </si>
  <si>
    <t>BZZ HTK 26 08 T0Z</t>
  </si>
  <si>
    <t>TOP KRAFT Hmoždinka TK-PPV  8x260</t>
  </si>
  <si>
    <t>BZZ HTK 28 08 T0Z</t>
  </si>
  <si>
    <t>TOP KRAFT Hmoždinka TK-PPV  8x280</t>
  </si>
  <si>
    <t>BZZ HTK 30 08 T0Z</t>
  </si>
  <si>
    <t>TOP KRAFT Hmoždinka TK-PPV  8x300</t>
  </si>
  <si>
    <t>BZZ HTK 32 08 T0Z</t>
  </si>
  <si>
    <t>TOP KRAFT Hmoždinka TK-PPV  8x320</t>
  </si>
  <si>
    <t>BZZ HTK 34 08 T0Z</t>
  </si>
  <si>
    <t>TOP KRAFT Hmoždinka TK-PPV  8x340</t>
  </si>
  <si>
    <t>BZZ HTK 36 08 T0Z</t>
  </si>
  <si>
    <t>TOP KRAFT Hmoždinka TK-PPV  8x360</t>
  </si>
  <si>
    <t>BZZ HTK 38 08 T0Z</t>
  </si>
  <si>
    <t>TOP KRAFT Hmoždinka TK-PPV  8x380</t>
  </si>
  <si>
    <t>BZZ HTK 40 08 T0Z</t>
  </si>
  <si>
    <t>TOP KRAFT Hmoždinka TK-PPV  8x400</t>
  </si>
  <si>
    <t>Hmoždinky TOPKRAFT
EPS, MW; A, B, C; ocelový trn</t>
  </si>
  <si>
    <t>BZZ HTK 10 08 T2Z</t>
  </si>
  <si>
    <t>TOP KRAFT Hmoždinka TK-PSK  8x100</t>
  </si>
  <si>
    <t>BZZ HTK 12 08 T2Z</t>
  </si>
  <si>
    <t>TOP KRAFT Hmoždinka TK-PSK  8x120</t>
  </si>
  <si>
    <t>BZZ HTK 14 08 T2Z</t>
  </si>
  <si>
    <t>TOP KRAFT Hmoždinka TK-PSK  8x140</t>
  </si>
  <si>
    <t>BZZ HTK 16 08 T2Z</t>
  </si>
  <si>
    <t>TOP KRAFT Hmoždinka TK-PSK  8x160</t>
  </si>
  <si>
    <t>BZZ HTK 18 08 T2Z</t>
  </si>
  <si>
    <t>TOP KRAFT Hmoždinka TK-PSK  8x180</t>
  </si>
  <si>
    <t>BZZ HTK 20 08 T2Z</t>
  </si>
  <si>
    <t>TOP KRAFT Hmoždinka TK-PSK  8x200</t>
  </si>
  <si>
    <t>BZZ HTK 22 08 T2Z</t>
  </si>
  <si>
    <t>TOP KRAFT Hmoždinka TK-PSK  8x220</t>
  </si>
  <si>
    <t>BZZ HTK 24 08 T2Z</t>
  </si>
  <si>
    <t>TOP KRAFT Hmoždinka TK-PSK  8x240</t>
  </si>
  <si>
    <t>BZZ HTK 26 08 T2Z</t>
  </si>
  <si>
    <t>TOP KRAFT Hmoždinka TK-PSK  8x260</t>
  </si>
  <si>
    <t>BZZ HTK 28 08 T2Z</t>
  </si>
  <si>
    <t>TOP KRAFT Hmoždinka TK-PSK  8x280</t>
  </si>
  <si>
    <t>BZZ HTK 30 08 T2Z</t>
  </si>
  <si>
    <t>TOP KRAFT Hmoždinka TK-PSK  8x300</t>
  </si>
  <si>
    <t>BZZ HTK 33 08 T2Z</t>
  </si>
  <si>
    <t>TOP KRAFT Hmoždinka TK-PSK  8x330</t>
  </si>
  <si>
    <t>BZZ HTK 36 08 T2Z</t>
  </si>
  <si>
    <t>TOP KRAFT Hmoždinka TK-PSK  8x360</t>
  </si>
  <si>
    <t>BZZ HTK 40 08 T2Z</t>
  </si>
  <si>
    <t>TOP KRAFT Hmoždinka TK-PSK  8x400</t>
  </si>
  <si>
    <t>Hmoždinky TOPKRAFT
EPS, MW; A, B, C, D, E; ocelový šroub TORX 23</t>
  </si>
  <si>
    <t>BZZ HTK 08 08 T1Z</t>
  </si>
  <si>
    <t>TOP KRAFT Hmoždinka TK-PSV  8x80</t>
  </si>
  <si>
    <t>BZZ HTK 10 08 T1Z</t>
  </si>
  <si>
    <t>TOP KRAFT Hmoždinka TK-PSV  8x100</t>
  </si>
  <si>
    <t>BZZ HTK 12 08 T1Z</t>
  </si>
  <si>
    <t>TOP KRAFT Hmoždinka TK-PSV  8x120</t>
  </si>
  <si>
    <t>BZZ HTK 14 08 T1Z</t>
  </si>
  <si>
    <t>TOP KRAFT Hmoždinka TK-PSV  8x140</t>
  </si>
  <si>
    <t>BZZ HTK 16 08 T1Z</t>
  </si>
  <si>
    <t>TOP KRAFT Hmoždinka TK-PSV  8x160</t>
  </si>
  <si>
    <t>BZZ HTK 18 08 T1Z</t>
  </si>
  <si>
    <t>TOP KRAFT Hmoždinka TK-PSV  8x180</t>
  </si>
  <si>
    <t>BZZ HTK 20 08 T1Z</t>
  </si>
  <si>
    <t>TOP KRAFT Hmoždinka TK-PSV  8x200</t>
  </si>
  <si>
    <t>BZZ HTK 22 08 T1Z</t>
  </si>
  <si>
    <t>TOP KRAFT Hmoždinka TK-PSV  8x220</t>
  </si>
  <si>
    <t>BZZ HTK 24 08 T1Z</t>
  </si>
  <si>
    <t>TOP KRAFT Hmoždinka TK-PSV  8x240</t>
  </si>
  <si>
    <t>BZZ HTK 26 08 T1Z</t>
  </si>
  <si>
    <t>TOP KRAFT Hmoždinka TK-PSV  8x260</t>
  </si>
  <si>
    <t>BZZ HTK 28 08 T1Z</t>
  </si>
  <si>
    <t>TOP KRAFT Hmoždinka TK-PSV  8x280</t>
  </si>
  <si>
    <t>BZZ HTK 30 08 T1Z</t>
  </si>
  <si>
    <t>TOP KRAFT Hmoždinka TK-PSV  8x300</t>
  </si>
  <si>
    <t>Hmoždinky TOPKRAFT
EPS, A, B, C, D, E; plastový šroubovací trn TORX 23</t>
  </si>
  <si>
    <t>BZZ HTK 10 08 T3Z</t>
  </si>
  <si>
    <t>TOP KRAFT Hmoždinka TK-PXP-PV  8x100</t>
  </si>
  <si>
    <t>BZZ HTK 12 08 T3Z</t>
  </si>
  <si>
    <t>TOP KRAFT Hmoždinka TK-PXP-PV  8x120</t>
  </si>
  <si>
    <t>BZZ HTK 14 08 T3Z</t>
  </si>
  <si>
    <t>TOP KRAFT Hmoždinka TK-PXP-PV  8x140</t>
  </si>
  <si>
    <t>BZZ HTK 16 08 T3Z</t>
  </si>
  <si>
    <t>TOP KRAFT Hmoždinka TK-PXP-PV  8x160</t>
  </si>
  <si>
    <t>BZZ HTK 18 08 T3Z</t>
  </si>
  <si>
    <t>TOP KRAFT Hmoždinka TK-PXP-PV  8x180</t>
  </si>
  <si>
    <t>BZZ HTK 20 08 T3Z</t>
  </si>
  <si>
    <t>TOP KRAFT Hmoždinka TK-PXP-PV  8x200</t>
  </si>
  <si>
    <t>BZZ HTK 22 08 T3Z</t>
  </si>
  <si>
    <t>TOP KRAFT Hmoždinka TK-PXP-PV  8x220</t>
  </si>
  <si>
    <t>BZZ HTK 24 08 T3Z</t>
  </si>
  <si>
    <t>TOP KRAFT Hmoždinka TK-PXP-PV  8x240</t>
  </si>
  <si>
    <t>BZZ HTK 26 08 T3Z</t>
  </si>
  <si>
    <t>TOP KRAFT Hmoždinka TK-PXP-PV  8x260</t>
  </si>
  <si>
    <t>BZZ HTK 28 08 T3Z</t>
  </si>
  <si>
    <t>TOP KRAFT Hmoždinka TK-PXP-PV  8x280</t>
  </si>
  <si>
    <t>BZZ HTK 30 08 T3Z</t>
  </si>
  <si>
    <t>TOP KRAFT Hmoždinka TK-PXP-PV  8x300</t>
  </si>
  <si>
    <t>Hmoždinky TOPKRAFT
Talířová hmoždinka pro dřevostavby s vrutem (TORX 25)</t>
  </si>
  <si>
    <t>BZZ HTK 06 00 T0Z</t>
  </si>
  <si>
    <t xml:space="preserve">TOP KRAFT Hmoždinka TK-PZV-60 </t>
  </si>
  <si>
    <t>BZZ HTK 09 00 T0Z</t>
  </si>
  <si>
    <t xml:space="preserve">TOP KRAFT Hmoždinka TK-PZV-90 </t>
  </si>
  <si>
    <t>BZZ HTK 12 00 T0Z</t>
  </si>
  <si>
    <t xml:space="preserve">TOP KRAFT Hmoždinka TK-PZV-120 </t>
  </si>
  <si>
    <t>BZZ HTK 15 00 T0Z</t>
  </si>
  <si>
    <t xml:space="preserve">TOP KRAFT Hmoždinka TK-PZV-150 </t>
  </si>
  <si>
    <t>BZZ HTK 18 00 T0Z</t>
  </si>
  <si>
    <t xml:space="preserve">TOP KRAFT Hmoždinka TK-PZV-180 </t>
  </si>
  <si>
    <t>BZZ HTK 21 00 T0Z</t>
  </si>
  <si>
    <t xml:space="preserve">TOP KRAFT Hmoždinka TK-PZV-210 </t>
  </si>
  <si>
    <t>Hmoždinky TOPKRAFT
Příslušenství TOP KRAFT</t>
  </si>
  <si>
    <t>BZZ HYU 00 00 T2Z</t>
  </si>
  <si>
    <t>TOP KRAFT Zátka malá z EPS pro povrchovou montáž hmoždinek TK-PPV</t>
  </si>
  <si>
    <t>BZZ HFP 65 00 T0Z</t>
  </si>
  <si>
    <t>TOP KRAFT TK-CUTTER 65 (fréza na zapuštěnou montáž,65 mm,plast)</t>
  </si>
  <si>
    <t>BZZ HFP 70 00 T0Z</t>
  </si>
  <si>
    <t>TOP KRAFT TK-CUTTER 70 (fréza na zapuštěnou montáž, 70 mm,plast)</t>
  </si>
  <si>
    <t>BZZ HFK 70 00 T0Z</t>
  </si>
  <si>
    <t>TOP KRAFT TK-CUTTER STEEL 70 (fréza na zapuštěnou montáž 70 mm,kov)</t>
  </si>
  <si>
    <t>BZZ HFK 65 00 T0Z</t>
  </si>
  <si>
    <t>TOP KRAFT TK-CUTTER STEEL 65 (fréza na zapuštěnou montáž,65 mm,kov)</t>
  </si>
  <si>
    <t>BZZ HMN 07 00 T0Z</t>
  </si>
  <si>
    <t>TOP KRAFT TK-TOOL-PZV (aplikační nástavec průměr 70mm)</t>
  </si>
  <si>
    <t>BZZ HMN 00 00 T0Z</t>
  </si>
  <si>
    <t>TOP KRAFT TK-TOOL-PPV (aplikační nástavec průměr 70mm)</t>
  </si>
  <si>
    <t>BZZ HVU 06 00 T0Z</t>
  </si>
  <si>
    <t>TOP KRAFT Zátka z MW 65 mm</t>
  </si>
  <si>
    <t>BZZ HYU 06 00 T0Z</t>
  </si>
  <si>
    <t>TOP KRAFT Zátka z bílého EPS 65 mm</t>
  </si>
  <si>
    <t>BZZ HYU 06 00 T1Z</t>
  </si>
  <si>
    <t>TOP KRAFT Zátka z šedého EPS 65 mm</t>
  </si>
  <si>
    <t>BZZ HVU 07 00 T0Z</t>
  </si>
  <si>
    <t>TOP KRAFT Zátka z MW 70 mm</t>
  </si>
  <si>
    <t>BZZ HYU 07 00 T0Z</t>
  </si>
  <si>
    <t>TOP KRAFT Zátka z bílého EPS 70 mm</t>
  </si>
  <si>
    <t>BZZ HYU 07 00 T1Z</t>
  </si>
  <si>
    <t>TOP KRAFT Zátka z šedého EPS 70 mm</t>
  </si>
  <si>
    <t>BZZ HLD 10 00 T0Z</t>
  </si>
  <si>
    <t>Tepelně izolační (přítlačný) talířek TK PLATE 100</t>
  </si>
  <si>
    <t>BZZ HLD 11 00 T0Z</t>
  </si>
  <si>
    <t>Tepelně izolační (přítlačný) talířek TK PLATE 110</t>
  </si>
  <si>
    <t>BZZ HLD 14 00 T0Z</t>
  </si>
  <si>
    <t>Tepelně izolační (přítlačný) talířek TK PLATE 140</t>
  </si>
  <si>
    <t>Hmoždinky ECORAW
SpiralAnksys pro kotvení EPS</t>
  </si>
  <si>
    <t>8594166651012</t>
  </si>
  <si>
    <t>BZZ HSA 16 00 00Z</t>
  </si>
  <si>
    <t>Spiral Anksys SA160</t>
  </si>
  <si>
    <t>8594166651029</t>
  </si>
  <si>
    <t>BZZ HSA 17 00 00Z</t>
  </si>
  <si>
    <t>Spiral Anksys SA170</t>
  </si>
  <si>
    <t>8594166651036</t>
  </si>
  <si>
    <t>BZZ HSA 19 00 00Z</t>
  </si>
  <si>
    <t>Spiral Anksys SA190</t>
  </si>
  <si>
    <t>8594166651043</t>
  </si>
  <si>
    <t>BZZ HSA 21 00 00Z</t>
  </si>
  <si>
    <t>Spiral Anksys SA210</t>
  </si>
  <si>
    <t>8594166651050</t>
  </si>
  <si>
    <t>BZZ HSA 23 00 00Z</t>
  </si>
  <si>
    <t>Spiral Anksys SA230</t>
  </si>
  <si>
    <t>8594166651067</t>
  </si>
  <si>
    <t>BZZ HSA 25 00 00Z</t>
  </si>
  <si>
    <t>Spiral Anksys SA250</t>
  </si>
  <si>
    <t>8594166651265</t>
  </si>
  <si>
    <t>BZZ HSA 26 00 00Z</t>
  </si>
  <si>
    <t>Spiral Anksys SA260</t>
  </si>
  <si>
    <t>8594166651074</t>
  </si>
  <si>
    <t>BZZ HSA 27 00 00Z</t>
  </si>
  <si>
    <t>Spiral Anksys SA270</t>
  </si>
  <si>
    <t>8594166651081</t>
  </si>
  <si>
    <t>BZZ HSA 29 00 00Z</t>
  </si>
  <si>
    <t>Spiral Anksys SA290</t>
  </si>
  <si>
    <t>8594166651098</t>
  </si>
  <si>
    <t>BZZ HSA 31 00 00Z</t>
  </si>
  <si>
    <t>Spiral Anksys SA310</t>
  </si>
  <si>
    <t>8594166651104</t>
  </si>
  <si>
    <t>BZZ HSA 33 00 00Z</t>
  </si>
  <si>
    <t>Spiral Anksys SA330</t>
  </si>
  <si>
    <t>8594166651111</t>
  </si>
  <si>
    <t>BZZ HSA 35 00 00Z</t>
  </si>
  <si>
    <t>Spiral Anksys SA350</t>
  </si>
  <si>
    <t>8594166651128</t>
  </si>
  <si>
    <t>BZZ HSA 37 00 00Z</t>
  </si>
  <si>
    <t>Spiral Anksys SA370</t>
  </si>
  <si>
    <t>8594166651135</t>
  </si>
  <si>
    <t>BZZ HSA 39 00 00Z</t>
  </si>
  <si>
    <t>Spiral Anksys SA390</t>
  </si>
  <si>
    <t>8594166651142</t>
  </si>
  <si>
    <t>BZZ HSA 41 00 00Z</t>
  </si>
  <si>
    <t>Spiral Anksys SA410</t>
  </si>
  <si>
    <t>8594166651159</t>
  </si>
  <si>
    <t>BZZ HSA 43 00 00Z</t>
  </si>
  <si>
    <t>Spiral Anksys SA430</t>
  </si>
  <si>
    <t>Hmoždinky ECORAW
Spiral Anksys pro kotvení s povrchovým modulem PM68</t>
  </si>
  <si>
    <t>BZZ HSA 16 70 00Z</t>
  </si>
  <si>
    <t>Spiral Anksys SA/PM70/160</t>
  </si>
  <si>
    <t>BZZ HSA 17 70 00Z</t>
  </si>
  <si>
    <t>Spiral Anksys SA/PM70/170</t>
  </si>
  <si>
    <t>BZZ HSA 19 70 00Z</t>
  </si>
  <si>
    <t>Spiral Anksys SA/PM70/190</t>
  </si>
  <si>
    <t>BZZ HSA 21 70 00Z</t>
  </si>
  <si>
    <t>Spiral Anksys SA/PM70/210</t>
  </si>
  <si>
    <t>BZZ HSA 23 70 00Z</t>
  </si>
  <si>
    <t>Spiral Anksys SA/PM70/230</t>
  </si>
  <si>
    <t>BZZ HSA 25 70 00Z</t>
  </si>
  <si>
    <t>Spiral Anksys SA/PM70/250</t>
  </si>
  <si>
    <t>BZZ HSA 26 70 00Z</t>
  </si>
  <si>
    <t>Spiral Anksys SA/PM70/260</t>
  </si>
  <si>
    <t>BZZ HSA 27 70 00Z</t>
  </si>
  <si>
    <t>Spiral Anksys SA/PM70/270</t>
  </si>
  <si>
    <t>BZZ HSA 29 70 00Z</t>
  </si>
  <si>
    <t>Spiral Anksys SA/PM70/290</t>
  </si>
  <si>
    <t>BZZ HSA 31 70 00Z</t>
  </si>
  <si>
    <t>Spiral Anksys SA/PM70/310</t>
  </si>
  <si>
    <t>BZZ HSA 33 70 00Z</t>
  </si>
  <si>
    <t>Spiral Anksys SA/PM70/330</t>
  </si>
  <si>
    <t>BZZ HSA 35 70 00Z</t>
  </si>
  <si>
    <t>Spiral Anksys SA/PM70/350</t>
  </si>
  <si>
    <t>BZZ HSA 37 70 00Z</t>
  </si>
  <si>
    <t>Spiral Anksys SA/PM70/370</t>
  </si>
  <si>
    <t>BZZ HSA 39 70 00Z</t>
  </si>
  <si>
    <t>Spiral Anksys SA/PM70/390</t>
  </si>
  <si>
    <t>BZZ HSA 41 70 00Z</t>
  </si>
  <si>
    <t>Spiral Anksys SA/PM70/410</t>
  </si>
  <si>
    <t>BZZ HSA 43 70 00Z</t>
  </si>
  <si>
    <t>Spiral Anksys SA/PM70/430</t>
  </si>
  <si>
    <t>Hmoždinky ECORAW
Montážní přípravky Spiral Anksys</t>
  </si>
  <si>
    <t>8594166651005</t>
  </si>
  <si>
    <t>BZZ HZM 00 00 00Z</t>
  </si>
  <si>
    <t>Závrtný modul SM70</t>
  </si>
  <si>
    <t>8594166651166</t>
  </si>
  <si>
    <t>BZZ HPM 00 00 00Z</t>
  </si>
  <si>
    <t>Povrchový modul PM70</t>
  </si>
  <si>
    <t>8594166653016</t>
  </si>
  <si>
    <t>BZZ HPU 75 00 01Z</t>
  </si>
  <si>
    <t>Expanzní hmota SAF1</t>
  </si>
  <si>
    <t>8594166653023</t>
  </si>
  <si>
    <t>BZZ HPU 75 00 03Z</t>
  </si>
  <si>
    <t>Expanzní hmota SAF3</t>
  </si>
  <si>
    <t>BZZ HMN 15 00 00Z</t>
  </si>
  <si>
    <t>Aplikační přípravek SAT 150</t>
  </si>
  <si>
    <t>BZZ HMN 20 00 00Z</t>
  </si>
  <si>
    <t>Aplikační přípravek SAT 200</t>
  </si>
  <si>
    <t>BZZ HMN 25 00 00Z</t>
  </si>
  <si>
    <t>Aplikační přípravek SAT 250</t>
  </si>
  <si>
    <t>BZZ HMN 00 00 00Z</t>
  </si>
  <si>
    <t>SMT montážní unašeč pro moduly SM70</t>
  </si>
  <si>
    <t>BZZ HSS 00 00 00Z</t>
  </si>
  <si>
    <t>Sanační svorka ST Sanasys Too</t>
  </si>
  <si>
    <t>Hmoždinky RANIT
EPS, MW; A, B, C, E; ocelový šroub TORX 28</t>
  </si>
  <si>
    <t>4038078201209</t>
  </si>
  <si>
    <t>BZZ HTK 12 04 R0Z</t>
  </si>
  <si>
    <t>IsoFux Rocket 040 (115mm)</t>
  </si>
  <si>
    <t>6,17</t>
  </si>
  <si>
    <t>4038078201216</t>
  </si>
  <si>
    <t>BZZ HTK 14 06 R0Z</t>
  </si>
  <si>
    <t>IsoFux Rocket 060 (135mm)</t>
  </si>
  <si>
    <t>4038078201223</t>
  </si>
  <si>
    <t>BZZ HTK 16 08 R0Z</t>
  </si>
  <si>
    <t>IsoFux Rocket 080 (155mm)</t>
  </si>
  <si>
    <t>6,45</t>
  </si>
  <si>
    <t>4038078201230</t>
  </si>
  <si>
    <t>BZZ HTK 18 10 R0Z</t>
  </si>
  <si>
    <t>IsoFux Rocket 100 (175mm)</t>
  </si>
  <si>
    <t>6,9</t>
  </si>
  <si>
    <t>4038078201247</t>
  </si>
  <si>
    <t>BZZ HTK 20 12 R0Z</t>
  </si>
  <si>
    <t>IsoFux Rocket 120 (195mm)</t>
  </si>
  <si>
    <t>7,19</t>
  </si>
  <si>
    <t>4038078201254</t>
  </si>
  <si>
    <t>BZZ HTK 22 14 R0Z</t>
  </si>
  <si>
    <t>IsoFux Rocket 140 (215mm)</t>
  </si>
  <si>
    <t>8,13</t>
  </si>
  <si>
    <t>4038078201261</t>
  </si>
  <si>
    <t>BZZ HTK 24 16 R0Z</t>
  </si>
  <si>
    <t>IsoFux Rocket 160 (235mm)</t>
  </si>
  <si>
    <t>8,26</t>
  </si>
  <si>
    <t>4038078201278</t>
  </si>
  <si>
    <t>BZZ HTK 26 18 R0Z</t>
  </si>
  <si>
    <t>IsoFux Rocket 180 (255mm)</t>
  </si>
  <si>
    <t>9,57</t>
  </si>
  <si>
    <t>4038078201285</t>
  </si>
  <si>
    <t>BZZ HTK 28 20 R0Z</t>
  </si>
  <si>
    <t>IsoFux Rocket 200 (275mm)</t>
  </si>
  <si>
    <t>10,30</t>
  </si>
  <si>
    <t>4038078201292</t>
  </si>
  <si>
    <t>BZZ HTK 30 22 R0Z</t>
  </si>
  <si>
    <t>IsoFux Rocket 220 (295mm)</t>
  </si>
  <si>
    <t>11,97</t>
  </si>
  <si>
    <t>4038078201308</t>
  </si>
  <si>
    <t>BZZ HTK 32 24 R0Z</t>
  </si>
  <si>
    <t>IsoFux Rocket 240 (315mm)</t>
  </si>
  <si>
    <t>14,97</t>
  </si>
  <si>
    <t>4038078201315</t>
  </si>
  <si>
    <t>BZZ HTK 34 26 R0Z</t>
  </si>
  <si>
    <t>IsoFux Rocket 260 (335mm)</t>
  </si>
  <si>
    <t>18,31</t>
  </si>
  <si>
    <t>4038078201322</t>
  </si>
  <si>
    <t>BZZ HTK 36 28 R0Z</t>
  </si>
  <si>
    <t>IsoFux Rocket 280 (355mm)</t>
  </si>
  <si>
    <t>20,34</t>
  </si>
  <si>
    <t>4038078201339</t>
  </si>
  <si>
    <t>BZZ HTK 40 32 R0Z</t>
  </si>
  <si>
    <t>IsoFux Rocket 320 (395mm)</t>
  </si>
  <si>
    <t>28,16</t>
  </si>
  <si>
    <t>4038078201346</t>
  </si>
  <si>
    <t>BZZ HTK 44 36 R0Z</t>
  </si>
  <si>
    <t>IsoFux Rocket 360 (435mm)</t>
  </si>
  <si>
    <t>36,17</t>
  </si>
  <si>
    <t>BZZ HYU 00 00 R0Z</t>
  </si>
  <si>
    <t>Zátka EPS-QUICK bílá</t>
  </si>
  <si>
    <t>BZZ HYU 00 00 R1Z</t>
  </si>
  <si>
    <t>Zátka EPS-QUICK EPS šedá</t>
  </si>
  <si>
    <t>BZZ HVU 00 00 R0Z</t>
  </si>
  <si>
    <t>Zátka MW-QUICK (minerální)</t>
  </si>
  <si>
    <t>BZZ HMN 00 00 R0Z</t>
  </si>
  <si>
    <t>Montážní tool OPTI</t>
  </si>
  <si>
    <t>1093</t>
  </si>
  <si>
    <t>BZZ HLD 00 00 R0Z</t>
  </si>
  <si>
    <t xml:space="preserve">MW-CUP </t>
  </si>
  <si>
    <t>5,45</t>
  </si>
  <si>
    <t>BZZ HLD 14 00 R0Z</t>
  </si>
  <si>
    <t>T140</t>
  </si>
  <si>
    <t>7,17</t>
  </si>
  <si>
    <t>BZZ HLD 09 00 R0Z</t>
  </si>
  <si>
    <t>T90</t>
  </si>
  <si>
    <t>3,15</t>
  </si>
  <si>
    <t>4038078205207</t>
  </si>
  <si>
    <t>BZZ HTK 00 00 R1Z</t>
  </si>
  <si>
    <t>IsoFux Rocket EVOlution</t>
  </si>
  <si>
    <t>6,6</t>
  </si>
  <si>
    <t>4038078205580</t>
  </si>
  <si>
    <t>BZZ HPL 75 00 R0Z</t>
  </si>
  <si>
    <t>EVO lepicí pěna 750 ml</t>
  </si>
  <si>
    <t>179</t>
  </si>
  <si>
    <t>4038078205603</t>
  </si>
  <si>
    <t>BZZ HMN 00 00 R2Z</t>
  </si>
  <si>
    <t>EVO montážní sada START</t>
  </si>
  <si>
    <t>Novinka (změna za EVO montážní sada)</t>
  </si>
  <si>
    <t>BZZ HZM 00 00 R1Z</t>
  </si>
  <si>
    <t>EVO Vrtací adptér 300</t>
  </si>
  <si>
    <t>724</t>
  </si>
  <si>
    <t>BZZ HMN 00 00 R3Z</t>
  </si>
  <si>
    <t>EVO Distance Control Torx T30</t>
  </si>
  <si>
    <t>389</t>
  </si>
  <si>
    <t>BZZ HZM 00 00 R0Z</t>
  </si>
  <si>
    <t xml:space="preserve">EVO vrták do betonu Ø 8x80x155 mm </t>
  </si>
  <si>
    <t>1312</t>
  </si>
  <si>
    <t>Hmoždinky RAWLPLUG
Hmoždinka pro EPS a MW; A, B, C, D, E;
ocelový šroub s plastovou hlavou</t>
  </si>
  <si>
    <t>5906675417479</t>
  </si>
  <si>
    <t>BZZ HTP 12 08 N0Z</t>
  </si>
  <si>
    <t>RAWLPLUG hmoždinka-R-TFIX-8S-115</t>
  </si>
  <si>
    <t>5906675417486</t>
  </si>
  <si>
    <t>BZZ HTP 14 08 N0Z</t>
  </si>
  <si>
    <t>RAWLPLUG hmoždinka-R-TFIX-8S-135</t>
  </si>
  <si>
    <t>5906675417493</t>
  </si>
  <si>
    <t>BZZ HTP 16 08 N0Z</t>
  </si>
  <si>
    <t>RAWLPLUG hmoždinka-R-TFIX-8S-155</t>
  </si>
  <si>
    <t>5906675417509</t>
  </si>
  <si>
    <t>BZZ HTP 18 08 N0Z</t>
  </si>
  <si>
    <t>RAWLPLUG hmoždinka-R-TFIX-8S-175</t>
  </si>
  <si>
    <t>5906675417516</t>
  </si>
  <si>
    <t>BZZ HTP 20 08 N0Z</t>
  </si>
  <si>
    <t>RAWLPLUG hmoždinka-R-TFIX-8S-195</t>
  </si>
  <si>
    <t>5906675417530</t>
  </si>
  <si>
    <t>BZZ HTP 22 08 N0Z</t>
  </si>
  <si>
    <t>RAWLPLUG hmoždinka-R-TFIX-8S-215</t>
  </si>
  <si>
    <t>5906675417547</t>
  </si>
  <si>
    <t>BZZ HTP 24 08 N0Z</t>
  </si>
  <si>
    <t>RAWLPLUG hmoždinka-R-TFIX-8S-235</t>
  </si>
  <si>
    <t>5906675417554</t>
  </si>
  <si>
    <t>BZZ HTP 26 08 N0Z</t>
  </si>
  <si>
    <t>RAWLPLUG hmoždinka-R-TFIX-8S-255</t>
  </si>
  <si>
    <t>5906675417561</t>
  </si>
  <si>
    <t>BZZ HTP 28 08 N0Z</t>
  </si>
  <si>
    <t>RAWLPLUG hmoždinka-R-TFIX-8S-275</t>
  </si>
  <si>
    <t>5906675417578</t>
  </si>
  <si>
    <t>BZZ HTP 30 08 N0Z</t>
  </si>
  <si>
    <t>RAWLPLUG hmoždinka-R-TFIX-8S-295</t>
  </si>
  <si>
    <t>5906675498935</t>
  </si>
  <si>
    <t>BZZ HTP 32 08 N0Z</t>
  </si>
  <si>
    <t>RAWLPLUG hmoždinka-R-TFIX-8S-315</t>
  </si>
  <si>
    <t>5906675417585</t>
  </si>
  <si>
    <t>BZZ HTP 34 08 N0Z</t>
  </si>
  <si>
    <t>RAWLPLUG hmoždinka-R-TFIX-8S-335</t>
  </si>
  <si>
    <t>5906675417592</t>
  </si>
  <si>
    <t>BZZ HTP 36 08 N0Z</t>
  </si>
  <si>
    <t>RAWLPLUG hmoždinka-R-TFIX-8S-355</t>
  </si>
  <si>
    <t>5906675417608</t>
  </si>
  <si>
    <t>BZZ HTP 38 08 N0Z</t>
  </si>
  <si>
    <t>RAWLPLUG hmoždinka-R-TFIX-8S-375</t>
  </si>
  <si>
    <t>5906675417615</t>
  </si>
  <si>
    <t>BZZ HTP 40 08 N0Z</t>
  </si>
  <si>
    <t>RAWLPLUG hmoždinka-R-TFIX-8S-395</t>
  </si>
  <si>
    <t>5906675417639</t>
  </si>
  <si>
    <t>BZZ HTP 42 08 N0Z</t>
  </si>
  <si>
    <t>RAWLPLUG hmoždinka-R-TFIX-8S-415</t>
  </si>
  <si>
    <t>5906675417646</t>
  </si>
  <si>
    <t>BZZ HTP 44 08 N0Z</t>
  </si>
  <si>
    <t>RAWLPLUG hmoždinka-R-TFIX-8S-435</t>
  </si>
  <si>
    <t>5906675417653</t>
  </si>
  <si>
    <t>BZZ HTP 46 08 N0Z</t>
  </si>
  <si>
    <t>RAWLPLUG hmoždinka-R-TFIX-8S-455</t>
  </si>
  <si>
    <t>Hmoždinky RAWLPLUG
Hmoždinka pro EPS a MW; A, B, C, D, E;
ocelový šroub - jednokroková montáž</t>
  </si>
  <si>
    <t>5906675417660</t>
  </si>
  <si>
    <t>BZZ HTK 12 08 N0Z</t>
  </si>
  <si>
    <t>5906675417677</t>
  </si>
  <si>
    <t>BZZ HTK 14 08 N0Z</t>
  </si>
  <si>
    <t>5906675417684</t>
  </si>
  <si>
    <t>BZZ HTK 16 08 N0Z</t>
  </si>
  <si>
    <t>5906675417691</t>
  </si>
  <si>
    <t>BZZ HTK 18 08 N0Z</t>
  </si>
  <si>
    <t>5906675417707</t>
  </si>
  <si>
    <t>BZZ HTK 20 08 N0Z</t>
  </si>
  <si>
    <t>5906675417714</t>
  </si>
  <si>
    <t>BZZ HTK 22 08 N0Z</t>
  </si>
  <si>
    <t>5906675417738</t>
  </si>
  <si>
    <t>BZZ HTK 24 08 N0Z</t>
  </si>
  <si>
    <t>5906675417745</t>
  </si>
  <si>
    <t>BZZ HTK 26 08 N0Z</t>
  </si>
  <si>
    <t>5906675417752</t>
  </si>
  <si>
    <t>BZZ HTK 28 08 N0Z</t>
  </si>
  <si>
    <t>5906675417769</t>
  </si>
  <si>
    <t>BZZ HTK 30 08 N0Z</t>
  </si>
  <si>
    <t>5906675498942</t>
  </si>
  <si>
    <t>BZZ HTK 32 08 N0Z</t>
  </si>
  <si>
    <t>5906675417776</t>
  </si>
  <si>
    <t>BZZ HTK 34 08 N0Z</t>
  </si>
  <si>
    <t>5906675417783</t>
  </si>
  <si>
    <t>BZZ HTK 36 08 N0Z</t>
  </si>
  <si>
    <t>5906675417790</t>
  </si>
  <si>
    <t>BZZ HTK 38 08 N0Z</t>
  </si>
  <si>
    <t>5906675417806</t>
  </si>
  <si>
    <t>BZZ HTK 40 08 N0Z</t>
  </si>
  <si>
    <t>5906675417813</t>
  </si>
  <si>
    <t>BZZ HTK 42 08 N0Z</t>
  </si>
  <si>
    <t>5906675417837</t>
  </si>
  <si>
    <t>BZZ HTK 44 08 N0Z</t>
  </si>
  <si>
    <t>5906675417844</t>
  </si>
  <si>
    <t>BZZ HTK 46 08 N0Z</t>
  </si>
  <si>
    <t>Hmoždinky RAWLPLUG
Hmoždinka pro EPS a MW; A, B, C, D
ocelový trn s plastovou hlavou</t>
  </si>
  <si>
    <t>5906675188768</t>
  </si>
  <si>
    <t>BZZ HTN 10 08 N1Z</t>
  </si>
  <si>
    <t>RAWLPLUG hmoždinka-TFIX-8M-095</t>
  </si>
  <si>
    <t>5906675188775</t>
  </si>
  <si>
    <t>BZZ HTN 12 08 N1Z</t>
  </si>
  <si>
    <t>RAWLPLUG hmoždinka-TFIX-8M-115</t>
  </si>
  <si>
    <t>BZZ HTN 14 08 N0Z</t>
  </si>
  <si>
    <t>RAWLPLUG hmoždinka-R-TFIX-8M-135</t>
  </si>
  <si>
    <t>BZZ HTN 16 08 N0Z</t>
  </si>
  <si>
    <t>RAWLPLUG hmoždinka-R-TFIX-8M-155</t>
  </si>
  <si>
    <t>BZZ HTN 18 08 N0Z</t>
  </si>
  <si>
    <t>RAWLPLUG hmoždinka-R-TFIX-8M-175</t>
  </si>
  <si>
    <t>BZZ HTN 20 08 N0Z</t>
  </si>
  <si>
    <t>RAWLPLUG hmoždinka-R-TFIX-8M-195</t>
  </si>
  <si>
    <t>BZZ HTN 22 08 N0Z</t>
  </si>
  <si>
    <t>RAWLPLUG hmoždinka-R-TFIX-8M-215</t>
  </si>
  <si>
    <t>BZZ HTN 24 08 N0Z</t>
  </si>
  <si>
    <t>RAWLPLUG hmoždinka-R-TFIX-8M-235</t>
  </si>
  <si>
    <t>BZZ HTN 26 08 N0Z</t>
  </si>
  <si>
    <t>RAWLPLUG hmoždinka-R-TFIX-8M-255</t>
  </si>
  <si>
    <t>BZZ HTN 28 08 N0Z</t>
  </si>
  <si>
    <t>RAWLPLUG hmoždinka-R-TFIX-8M-275</t>
  </si>
  <si>
    <t>BZZ HTN 30 08 N0Z</t>
  </si>
  <si>
    <t>RAWLPLUG hmoždinka-R-TFIX-8M-295</t>
  </si>
  <si>
    <t>Hmoždinky RAWLPLUG
Příslušenství</t>
  </si>
  <si>
    <t>5906675078984</t>
  </si>
  <si>
    <t>BZZ HLD 05 00 N0Z</t>
  </si>
  <si>
    <t>RAWLPLUG-talíř-KCX-055</t>
  </si>
  <si>
    <t>5906675078991</t>
  </si>
  <si>
    <t>BZZ HLD 10 00 N0Z</t>
  </si>
  <si>
    <t>RAWLPLUG-talíř-KCX-105</t>
  </si>
  <si>
    <t>5906675079004</t>
  </si>
  <si>
    <t>BZZ HLD 16 00 N0Z</t>
  </si>
  <si>
    <t>RAWLPLUG-talíř-KCX-165</t>
  </si>
  <si>
    <t>5906675322827</t>
  </si>
  <si>
    <t>BZZ HLD 11 00 N0Z</t>
  </si>
  <si>
    <t>RAWLPLUG-talíř-R-KWX-110</t>
  </si>
  <si>
    <t>5906675414690</t>
  </si>
  <si>
    <t>BZZ HLD 06 00 N0Z</t>
  </si>
  <si>
    <t>RAWLPLUG-talíř-R-KWX-63</t>
  </si>
  <si>
    <t>5906675492483</t>
  </si>
  <si>
    <t>BZZ HLD 14 00 N0Z</t>
  </si>
  <si>
    <t>RAWLPLUG-talíř-KWL-140</t>
  </si>
  <si>
    <t>5906675437064</t>
  </si>
  <si>
    <t>BZZ HLD 08 00 N0Z</t>
  </si>
  <si>
    <t>RAWLPLUG-talíř-MKC-85</t>
  </si>
  <si>
    <t>BZZ HMN 00 00 N2Z</t>
  </si>
  <si>
    <t>RAWLPLUG-nástavec R-TFIX-TOOL-CS</t>
  </si>
  <si>
    <t>5906675412245</t>
  </si>
  <si>
    <t>BZZ HMN 00 00 N3Z</t>
  </si>
  <si>
    <t>RAWLPLUG-nástavec R-TFIX-TOOL-RED</t>
  </si>
  <si>
    <t>5906675412252</t>
  </si>
  <si>
    <t>BZZ HMN 00 00 N4Z</t>
  </si>
  <si>
    <t>RAWLPLUG-nástavec R-TFIX-TOOL-GREEN</t>
  </si>
  <si>
    <t>5906675412269</t>
  </si>
  <si>
    <t>BZZ HMN 00 00 N5Z</t>
  </si>
  <si>
    <t>RAWLPLUG-nástavec R-TFIX-TOOL-GREY</t>
  </si>
  <si>
    <t>5906675412276</t>
  </si>
  <si>
    <t>BZZ HMN 00 00 N6Z</t>
  </si>
  <si>
    <t>RAWLPLUG-nástavec R-TFIX-TOOL-BLACK</t>
  </si>
  <si>
    <t>5906675390321</t>
  </si>
  <si>
    <t>BZZ HYU 06 00 N1Z</t>
  </si>
  <si>
    <t>RAWLPLUG-zátka EPS-R-TFIX-CAP63-EPS-G</t>
  </si>
  <si>
    <t>5906675390314</t>
  </si>
  <si>
    <t>BZZ HYU 06 00 N0Z</t>
  </si>
  <si>
    <t>RAWLPLUG-zátka EPS-R-TFIX-CAP63-EPS-W</t>
  </si>
  <si>
    <t>5906675403168</t>
  </si>
  <si>
    <t>BZZ HYU 01 00 N1Z</t>
  </si>
  <si>
    <t>RAWLPLUG-zátka EPS-R-TFIX-CAP15-EPS-G</t>
  </si>
  <si>
    <t>5906675403151</t>
  </si>
  <si>
    <t>BZZ HYU 01 00 N0Z</t>
  </si>
  <si>
    <t>RAWLPLUG-zátka EPS-R-TFIX-CAP15-EPS-W</t>
  </si>
  <si>
    <t>5906675390338</t>
  </si>
  <si>
    <t>BZZ HVU 06 00 N0Z</t>
  </si>
  <si>
    <t>RAWLPLUG-zátka MW-R-TFIX-CAP63-MW</t>
  </si>
  <si>
    <t>BZZ HFK 65 00 N0Z</t>
  </si>
  <si>
    <t>RAWLPLUG-frézka do MW-KFS KOV</t>
  </si>
  <si>
    <t>5906675390307 </t>
  </si>
  <si>
    <t>BZZ HFP 63 10 N0Z</t>
  </si>
  <si>
    <t>RAWLPLUG-frézka do EPS-R-KFS-63</t>
  </si>
  <si>
    <t>OMÍTKY - Lišty rohové</t>
  </si>
  <si>
    <t>8595244833627</t>
  </si>
  <si>
    <t>BZZ FRA 06 43 00Z</t>
  </si>
  <si>
    <t>P-H PVC 06/43x43/2500/roh ostrý/lišta rohová</t>
  </si>
  <si>
    <t>2500 x 43 x 43 x 6</t>
  </si>
  <si>
    <t>8595244833634</t>
  </si>
  <si>
    <t>BZZ FRA 10 43 00Z</t>
  </si>
  <si>
    <t>P-H PVC 10/43x43/2500/roh ostrý/lišta rohová</t>
  </si>
  <si>
    <t>2500 x 43 x 43 x 10</t>
  </si>
  <si>
    <t>8595244833641</t>
  </si>
  <si>
    <t>BZZ FRA 14 43 00Z</t>
  </si>
  <si>
    <t>P-H PVC 14/43x43/2500/roh ostrý/lišta rohová</t>
  </si>
  <si>
    <t>2500 x 43 x 43 x 14</t>
  </si>
  <si>
    <t>OMÍTKY - Lišty ukončovací</t>
  </si>
  <si>
    <t>8595244838417</t>
  </si>
  <si>
    <t>BZZ FUP 06 47 00Z</t>
  </si>
  <si>
    <t>P-B PVC 06/47/2500/lišta ukončovací s okapnicí</t>
  </si>
  <si>
    <t>2500 x 47 x 6</t>
  </si>
  <si>
    <t>8595244836444</t>
  </si>
  <si>
    <t>BZZ FUP 10 47 00Z</t>
  </si>
  <si>
    <t>P-B PVC 10/47/2500/lišta ukončovací s okapnicí</t>
  </si>
  <si>
    <t>2500 x 47 x 10</t>
  </si>
  <si>
    <t>8595244836451</t>
  </si>
  <si>
    <t>BZZ FUP 14 47 00Z</t>
  </si>
  <si>
    <t>P-B PVC 14/47/2500/lišta ukončovací s okapnicí</t>
  </si>
  <si>
    <t>2500 x 47 x 14</t>
  </si>
  <si>
    <t>8595244834433</t>
  </si>
  <si>
    <t>BZZ FUT 06 26 00Z</t>
  </si>
  <si>
    <t>P-U2 PVC 06/26/2500/lišta ukončovací</t>
  </si>
  <si>
    <t>2500 x 26 x 6</t>
  </si>
  <si>
    <t>8595244834440</t>
  </si>
  <si>
    <t>BZZ FUT 10 26 00Z</t>
  </si>
  <si>
    <t>P-U2 PVC 10/26/2500/lišta ukončovací</t>
  </si>
  <si>
    <t>2500 x 26 x 10</t>
  </si>
  <si>
    <t>8595244834457</t>
  </si>
  <si>
    <t>BZZ FUT 14 26 00Z</t>
  </si>
  <si>
    <t>P-U2 PVC 14/26/2500/lišta ukončovací</t>
  </si>
  <si>
    <t>2500 x 26 x 14</t>
  </si>
  <si>
    <t>OMÍTKY - Lišty začišťovací</t>
  </si>
  <si>
    <t>8595244800995</t>
  </si>
  <si>
    <t>BZZ FKC 06 14 03Z</t>
  </si>
  <si>
    <t>PS-VH 06/1400/lišta okenní začišťovací 6mm</t>
  </si>
  <si>
    <t>8595244801008</t>
  </si>
  <si>
    <t>BZZ FKC 06 16 02Z</t>
  </si>
  <si>
    <t>PS-VH 06/1600/lišta okenní začišťovací 6mm</t>
  </si>
  <si>
    <t>8595244801015</t>
  </si>
  <si>
    <t>BZZ FKC 06 24 02Z</t>
  </si>
  <si>
    <t>PS-VH 06/2400/lišta okenní začišťovací 6mm</t>
  </si>
  <si>
    <t>8595244845804</t>
  </si>
  <si>
    <t>BZZ FKC 06 24 07Z</t>
  </si>
  <si>
    <t>PS-VHL 06/2400/lišta okenní začišťovací 6mm s lamelou</t>
  </si>
  <si>
    <t>8595244845842</t>
  </si>
  <si>
    <t>BZZ FKC 06 24 08Z</t>
  </si>
  <si>
    <t>PS-VHL 06/2400/slonová kost RAL 1015/lišta okenní začišťovací 6mm s lamelou</t>
  </si>
  <si>
    <t>8595244845811</t>
  </si>
  <si>
    <t>BZZ FKC 06 24 03Z</t>
  </si>
  <si>
    <t>PS-VHL 06/2400/hnědá RAL 8024/lišta okenní začišťovací 6mm s lamelou</t>
  </si>
  <si>
    <t>8595244845835</t>
  </si>
  <si>
    <t>BZZ FKC 06 24 04Z</t>
  </si>
  <si>
    <t>PS-VHL 06/2400/šedá světlá RAL 7047/lišta okenní začišťovací 6mm s lamelou</t>
  </si>
  <si>
    <t>8595244845828</t>
  </si>
  <si>
    <t>BZZ FKC 06 24 05Z</t>
  </si>
  <si>
    <t>PS-VHL 06/2400/šedá tmavá RAL 7005/lišta okenní začišťovací 6mm s lamelou</t>
  </si>
  <si>
    <t>8595244845866</t>
  </si>
  <si>
    <t>BZZ FKC 06 24 06Z</t>
  </si>
  <si>
    <t>PS-VHL 06/2400/šedá antracitová RAL 7016/lištaokenní začišťovací 6mm s lamelou</t>
  </si>
  <si>
    <t>OMÍTKY - Rychloomítníky</t>
  </si>
  <si>
    <t>8595244817207</t>
  </si>
  <si>
    <t>BZS ROM 00 04 T0Z</t>
  </si>
  <si>
    <t>P-RO PVC 04/3000/rychloomítník</t>
  </si>
  <si>
    <t>3000 x 4</t>
  </si>
  <si>
    <t>8594157430206</t>
  </si>
  <si>
    <t>BZS ROM 00 06 T0Z</t>
  </si>
  <si>
    <t>P-RO PVC 06/3000/rychloomítník</t>
  </si>
  <si>
    <t>3000 x 6</t>
  </si>
  <si>
    <t>8595244817191</t>
  </si>
  <si>
    <t>BZS ROM 00 08 T0Z</t>
  </si>
  <si>
    <t>P-RO PVC 08/3000/rychloomítník</t>
  </si>
  <si>
    <t>3000 x 8</t>
  </si>
  <si>
    <t>BZS ROM 00 10 T0Z</t>
  </si>
  <si>
    <t>P-RO PVC 10/3000/rychloomítník</t>
  </si>
  <si>
    <t>3000 x 10</t>
  </si>
  <si>
    <t>Plachty na lešení</t>
  </si>
  <si>
    <t>Od ceníku 2025 nový SAP</t>
  </si>
  <si>
    <t>BZS SLP 05 00 00Z</t>
  </si>
  <si>
    <r>
      <t>Síť na lešení 50 m  (modrý potisk, bílé) 3,1 m šíře (výška); 155 m</t>
    </r>
    <r>
      <rPr>
        <vertAlign val="superscript"/>
        <sz val="10"/>
        <rFont val="Arial"/>
        <family val="2"/>
        <charset val="238"/>
      </rPr>
      <t>2</t>
    </r>
  </si>
  <si>
    <t>50 000 x 3 100</t>
  </si>
  <si>
    <t>Tmely příslušenství</t>
  </si>
  <si>
    <t>8595244880164</t>
  </si>
  <si>
    <t>BZZ DBA 00 00 00Z</t>
  </si>
  <si>
    <t>Lišta balkonová AL - šedá-koncovka</t>
  </si>
  <si>
    <t>pár</t>
  </si>
  <si>
    <t>8595244880140</t>
  </si>
  <si>
    <t>BZZ DBA 00 00 02Z</t>
  </si>
  <si>
    <t>Lišta balkonová AL - bílá-koncovka</t>
  </si>
  <si>
    <t>8595244880157</t>
  </si>
  <si>
    <t>BZZ DBA 00 00 03Z</t>
  </si>
  <si>
    <t>Lišta balkonová AL - hnědá-koncovka</t>
  </si>
  <si>
    <t>8595244815890</t>
  </si>
  <si>
    <t>BZZ FBA 00 00 00Z</t>
  </si>
  <si>
    <t>Lišta balkonová AL - šedá-přímý 2bm</t>
  </si>
  <si>
    <t>8595244815876</t>
  </si>
  <si>
    <t>BZZ FBA 00 00 02Z</t>
  </si>
  <si>
    <t>Lišta balkonová AL - bílá-přímý 2bm</t>
  </si>
  <si>
    <t>8595244815883</t>
  </si>
  <si>
    <t>BZZ FBA 00 00 03Z</t>
  </si>
  <si>
    <t>Lišta balkonová AL - hnědá-přímý 2bm</t>
  </si>
  <si>
    <t>8595244815937</t>
  </si>
  <si>
    <t>BZZ FBD 00 00 00Z</t>
  </si>
  <si>
    <t>Lišta balkonová AL - šedá-rohový 1x1m</t>
  </si>
  <si>
    <t>8595244815913</t>
  </si>
  <si>
    <t>BZZ FBD 00 00 02Z</t>
  </si>
  <si>
    <t>Lišta balkonová AL - bílá-rohový 1x1m</t>
  </si>
  <si>
    <t>8595244815920</t>
  </si>
  <si>
    <t>BZZ FBD 00 00 03Z</t>
  </si>
  <si>
    <t>Lišta balkonová AL - hnědá-rohový 1x1m</t>
  </si>
  <si>
    <t>8595244845699</t>
  </si>
  <si>
    <t>BZZ FSB 00 00 00Z</t>
  </si>
  <si>
    <t>Lišta balkonová AL - šedá-spojka</t>
  </si>
  <si>
    <t>8595244845675</t>
  </si>
  <si>
    <t>BZZ FSB 00 00 02Z</t>
  </si>
  <si>
    <t>Lišta balkonová AL - bílá-spojka</t>
  </si>
  <si>
    <t>8595244845682</t>
  </si>
  <si>
    <t>BZZ FSB 00 00 03Z</t>
  </si>
  <si>
    <t>Lišta balkonová AL - hnědá-spojka</t>
  </si>
  <si>
    <t>BZZ FBA 00 00 01Z</t>
  </si>
  <si>
    <t>Profil balk. BP 50/6 - Přímý, 2 m</t>
  </si>
  <si>
    <t>BZZ FBD 00 00 01Z</t>
  </si>
  <si>
    <t>Profil balk. BP 50/6 - Roh - 0,25x0,25 m</t>
  </si>
  <si>
    <t>250 x 250</t>
  </si>
  <si>
    <t>BZZ FSB 00 00 01Z</t>
  </si>
  <si>
    <t>Profil balk. BP 50/6 - Spojka</t>
  </si>
  <si>
    <t>OSTATNÍ SLUŽBY</t>
  </si>
  <si>
    <t xml:space="preserve">Cena v Kč
včetně DPH </t>
  </si>
  <si>
    <t>Sleva v %</t>
  </si>
  <si>
    <t>Vzorky a vzorníky</t>
  </si>
  <si>
    <t>INDIVIDUÁLNÍ VZORKY FASÁD A PODLAH</t>
  </si>
  <si>
    <t xml:space="preserve">VZOREK OMÍTKY 1 KG </t>
  </si>
  <si>
    <t xml:space="preserve">VZOREK BARVY 0,2 KG </t>
  </si>
  <si>
    <t>VZOREK NATAŽENÝ NA DESCE 50 X 50 CM</t>
  </si>
  <si>
    <t xml:space="preserve">VZORNÍK BAREV </t>
  </si>
  <si>
    <t>BAREVNÝ VĚJÍŘ CEMIX DUHOVĚ KRÁSNÝ</t>
  </si>
  <si>
    <t>VZORNÍK KREATIVNÍCH TECHNIK</t>
  </si>
  <si>
    <t>MAGIC DECOR OMÍTKY</t>
  </si>
  <si>
    <t>VZORNÍK MAGIC DECOR STONE</t>
  </si>
  <si>
    <t>BAREVNÉ KOMBINACE MAGIC DECOR STONE</t>
  </si>
  <si>
    <t>VZORNÍK MOZAIKOVÝCH OMÍTEK</t>
  </si>
  <si>
    <t>BAREVNÉ KOMBINACE MOZAIKOVÝCH OMÍTEK NEJEN NA SOKL</t>
  </si>
  <si>
    <t>VZORNÍK BŘIZOLITOVÝCH OMÍTEK</t>
  </si>
  <si>
    <t>BAREVNÉ KOMBINACE TRADIČNÍ BŘIZOLITOVÉ OMÍTKY</t>
  </si>
  <si>
    <t>VZORNÍK SPÁROVACÍCH HMOT RAKO</t>
  </si>
  <si>
    <t>BAREVNÉ KOMBINACE</t>
  </si>
  <si>
    <t>Podpora v terénu</t>
  </si>
  <si>
    <t>ASISTENCE APLIKAČNÍHO TECHNIKA</t>
  </si>
  <si>
    <t>POMOC S PRVNÍ APLIKACÍ</t>
  </si>
  <si>
    <t>první 2 hodiny asistence AT</t>
  </si>
  <si>
    <t>ZDARMA</t>
  </si>
  <si>
    <t>ostaní hodiny asistence AT</t>
  </si>
  <si>
    <t>hod</t>
  </si>
  <si>
    <t>dopravné</t>
  </si>
  <si>
    <t>km</t>
  </si>
  <si>
    <t>PODPORA SERVISNÍHO TECHNIKA</t>
  </si>
  <si>
    <t>DOVOZ A INSTALACE A ZPROVOZNĚNÍ STROJNÍHO ZAŘÍZENÍ</t>
  </si>
  <si>
    <t>první 2 hodiny práce servisního technika</t>
  </si>
  <si>
    <t>ostaní hodiny práce servisního technika</t>
  </si>
  <si>
    <t>ZAŠKOLENÍ OBSLUHY ZAŘÍZENÍ PRO LITÍ PODLAH</t>
  </si>
  <si>
    <t>NAUČÍME VÁS JAK NA TO</t>
  </si>
  <si>
    <t>první zaškolení</t>
  </si>
  <si>
    <t>každé další zaškolení</t>
  </si>
  <si>
    <t>den</t>
  </si>
  <si>
    <t>ZKOUŠKA ÚNOSNOSTI / PŘÍDRŽNOSTI PODKLADU VČ. PROTOKOLU</t>
  </si>
  <si>
    <t>OVĚŘENÍ PŘÍDRŽNOSTI LEPÍCIHO TMELU K PODKLADU PŘED APLIKACÍ ETICS/ZKOUŠKA SOUDRŽNOSTI PODKLADU/ZKOUŠKA PŘÍDRŽNOSTI POVRCHOVÝCH VRSTEV</t>
  </si>
  <si>
    <t>poplatek za objekt do 6-ti odtrhů</t>
  </si>
  <si>
    <t>objekt</t>
  </si>
  <si>
    <t>Každý další odtrh</t>
  </si>
  <si>
    <t>VÝTAŽNÉ ZKOUŠKY TALÍŘOVÝCH HMOŽDINEK VČ. KOTEVNÍHO PLÁNU</t>
  </si>
  <si>
    <t>OVĚŘENÍ KOTVENÍ HMOŽDINKAMI PRO DANÝ PODKLAD PRO MONTÁŽ ETICS</t>
  </si>
  <si>
    <t>poplatek za objekt do 10-ti zkoušek</t>
  </si>
  <si>
    <t>ZDRAMA</t>
  </si>
  <si>
    <t>každá další zkouška</t>
  </si>
  <si>
    <t>STATICKÉ POSOUZENÍ INJEKTOVANÉHO KOTVENÍ SPIRAL ANKSYS VČ. KOTEVNÍHO PLÁNU</t>
  </si>
  <si>
    <t>KOTEVNÍ PLÁN S NÁVRHEM HMOŽDINEK NA 1 OBJEKT</t>
  </si>
  <si>
    <t>návrh kotvení hmoždinkami pro daný podklad pro montáži ETICS</t>
  </si>
  <si>
    <t>ZAJIŠTĚNÍ STATICKÉHO POSUDKU S GARANCÍ NA SMYK NA 1 OBJEKT</t>
  </si>
  <si>
    <t>MĚŘENÍ VLHKOSTI CM METODOU VČ. PROTOKOLU</t>
  </si>
  <si>
    <t>MĚŘENÍ VLHKOSTI V PODKLADU</t>
  </si>
  <si>
    <t xml:space="preserve">poplatek za objekt do 3 měření </t>
  </si>
  <si>
    <t>každý další vzorek měření</t>
  </si>
  <si>
    <t>TERMOSNÍMKOVÁNÍ VČ. TERMOSNÍMKŮ</t>
  </si>
  <si>
    <t>KONTROLA ÚNIKU TEPLA</t>
  </si>
  <si>
    <t>poplatek za objekt do 10 snímků</t>
  </si>
  <si>
    <t>každý další snímek</t>
  </si>
  <si>
    <t>SANAČNÍ ANALÝZA VČ. VYHODNOCENÍ A NÁVRHU ŘEŠENÍ</t>
  </si>
  <si>
    <t>KOMPLETNÍ SERVIS K SANACI VLHKÉHO ZDIVA
- Prohlídka objektu technikem.
- Odborný odběr vzorku.
- Laboratorní vyhodnocení vlhkosti a zasolení zdiva
   (Chloridy+Dusičnany+Sírany).
- Návrh sanačního řešení</t>
  </si>
  <si>
    <t>poplatek za objekt do 3 odběrů vzorků</t>
  </si>
  <si>
    <t>každý další odběr vzorku</t>
  </si>
  <si>
    <t>Více</t>
  </si>
  <si>
    <t>TERMÍNOVANÁ VYKLÁDKA - NAKLÁDKA S POŽADAVKEM NA ČAS</t>
  </si>
  <si>
    <t>VYKLÁDKA NEBO NAKLÁDKA ZBOŽÍ V KONKRÉTNÍM ČASE</t>
  </si>
  <si>
    <t>poplatek</t>
  </si>
  <si>
    <t>DODÁNÍ A VYKLÁDKA HYDRAULICKOU RUKOU</t>
  </si>
  <si>
    <t>DODÁNÍ A VYKLÁDKA NÁKLADNÍM VOZEM S HYDRAULICKOU RUKOU</t>
  </si>
  <si>
    <t>sazba za 1 km z výrobního závodu do místa vykládky (účtuje se jen jedna cesta)</t>
  </si>
  <si>
    <t>sazba za manipulaci s 1 paletou</t>
  </si>
  <si>
    <t>1 pal</t>
  </si>
  <si>
    <t>DODÁNÍ A VYKLÁDKA HYDRAULICKOU PLOŠINOU</t>
  </si>
  <si>
    <t>DODÁNÍ A VYKLÁDKA NÁKLADNÍM VOZEM S HYDRAULICKOU PLOŠINOU</t>
  </si>
  <si>
    <t>OSOBNÍ ODBĚR</t>
  </si>
  <si>
    <t>SLEVA</t>
  </si>
  <si>
    <t>sleva je platná za 1t v případě minimálního odběru 5 pal</t>
  </si>
  <si>
    <t>t</t>
  </si>
  <si>
    <t xml:space="preserve">PODMÍNKY A CENY PALET  </t>
  </si>
  <si>
    <t>OPOTŘEBENÍ PALET</t>
  </si>
  <si>
    <t>ODVOZ PALET</t>
  </si>
  <si>
    <t>SVOZ PALET (DO 200 KS)</t>
  </si>
  <si>
    <t>DOPLNĚNÍ SILA</t>
  </si>
  <si>
    <t>DOPLNĚNÍ TRANSPORTNÍHO SILA NA STAVBĚ</t>
  </si>
  <si>
    <t>ZÁVOZ SILA</t>
  </si>
  <si>
    <t>DODÁNÍ TRANSPORTNÍHO SILA NA STAVBU</t>
  </si>
  <si>
    <t>Stroje</t>
  </si>
  <si>
    <t>INJEKTÁŽNÍ PUMPA</t>
  </si>
  <si>
    <t>PRO APLIKACI INJEKTÁŽNÍHO KRÉMU (CEMIX 1990 - 10L BALENÍ)</t>
  </si>
  <si>
    <t>PISTOL NA STŘÍKÁNÍ PASTOVITÝCH OMÍTEK</t>
  </si>
  <si>
    <t>PRO STŘÍKÁNÍ PASTOVITÝCH OMÍTEK, OMÍTEK MAGIC DECOR STONE, SLÍDY A GLITRU</t>
  </si>
  <si>
    <t>-</t>
  </si>
  <si>
    <t>OMÍTACÍ STROJ PFT G4</t>
  </si>
  <si>
    <t>PRO AUTOMATICKÉ MÍCHÁNÍ A NANÁŠENÍ SUCHÉ OMÍTKY</t>
  </si>
  <si>
    <t>kal.den</t>
  </si>
  <si>
    <t>PNEUMATICKÝ DOPRAVNÍK (SOLOMAT) K SAMOSPÁDOVÉMU SILU</t>
  </si>
  <si>
    <t>PRO TRANSPORT SUCHÉ SMĚSI ZE SILA DO STROJE</t>
  </si>
  <si>
    <t>SMP FE100 SMĚŠOVACÍ PUMPA SE SILEM</t>
  </si>
  <si>
    <t>PRO APLIKACI ANHYDRITOVÝCH PODLAH</t>
  </si>
  <si>
    <t>HORIZONTÁLNÍ KONTINUÁLNÍ MÍCHAČ</t>
  </si>
  <si>
    <t>PRO SUCHÉ SMĚSI ZE SILA</t>
  </si>
  <si>
    <t>KONTINUÁLNÍ MÍCHAČ S NÁSYPKOU</t>
  </si>
  <si>
    <t>PRO PYTLOVANÉ SUCHÉ SMĚSI</t>
  </si>
  <si>
    <t>DUOMIX VČETNĚ ROTORU A STATORU</t>
  </si>
  <si>
    <t>PRO APLIKACI LITÝCH PODLAHOVÝCH MATERIÁLŮ</t>
  </si>
  <si>
    <t>RITMO MÍCHACÍ ČERPADLO</t>
  </si>
  <si>
    <t>STŘÍKÁNÍ PASTOVITÝCH OMÍTEK</t>
  </si>
  <si>
    <t>ROZBĚHOVÉ RELÉ</t>
  </si>
  <si>
    <t>PRO SNÍŽENÍ ZÁTĚŽE ELEKTRICKÉHO JIŠTĚNÍ</t>
  </si>
  <si>
    <t>SILO 12,5 M3</t>
  </si>
  <si>
    <t>Pokud je dodáván i materiál</t>
  </si>
  <si>
    <t>SILO 18 M3</t>
  </si>
  <si>
    <t>SILO 22,5 M3</t>
  </si>
  <si>
    <t>VODNÍ PUMPA</t>
  </si>
  <si>
    <t>ČERPÁNÍ VODY DO MÍCHACÍHO STROJE</t>
  </si>
  <si>
    <t>HADICE KE STROJŮM (SUCHÁ SMĚS)</t>
  </si>
  <si>
    <t>DÉLKA HADIC NA OBJEDNÁVKU</t>
  </si>
  <si>
    <t>bm/kal.den</t>
  </si>
  <si>
    <t>HADICE KE STROJŮM (MALTOVÁ)</t>
  </si>
  <si>
    <t>PRODLOUŽENÍ HADICE</t>
  </si>
  <si>
    <t>FILTRAČNÍ VÍKO</t>
  </si>
  <si>
    <t>VÍKO NA NÁSYPKU OMÍTAČKY</t>
  </si>
  <si>
    <t>ROTOQUIRL</t>
  </si>
  <si>
    <t>PŘÍSLUŠENSTVÍ PRO STROJNÍ APLIKACI TEPELNĚIZOLAČNÍCH A SANAČNÍCH OMÍTEK</t>
  </si>
  <si>
    <t>MÍCHACÍ HŘÍDEL PRO LEHKÉ SMĚSI</t>
  </si>
  <si>
    <t>PRO STROJNÍ APLIKACI TEPELNĚIZOLAČNÍCH A SANAČNÍCH MATERIÁLŮ (opotřebení)</t>
  </si>
  <si>
    <t>MÍCHACÍ HŘÍDEL</t>
  </si>
  <si>
    <t>PRO ZPRACOVÁNÍ STANDARDNÍCH STROJNÍCH OMÍTEK (opotřebení)</t>
  </si>
  <si>
    <t>TRYSKA 10 MM</t>
  </si>
  <si>
    <t>TRYSKA K OMÍTACÍ PISTOLI</t>
  </si>
  <si>
    <t>TRYSKA 12 MM</t>
  </si>
  <si>
    <t>TRYSKA 14 MM</t>
  </si>
  <si>
    <t>TRYSKA 16 MM</t>
  </si>
  <si>
    <t>TRYSKA 18 MM</t>
  </si>
  <si>
    <t>ROTOR D6-3 + STATOR D6-3</t>
  </si>
  <si>
    <t>PŘÍSLUŠENSTVÍ PRO OMÍTACÍ TECHNIKU</t>
  </si>
  <si>
    <t>ROTOR D8-1,5 + STATOR D8-1,5</t>
  </si>
  <si>
    <t>ROTOR D4 Pink + STATOR D4 Pink</t>
  </si>
  <si>
    <t>SERVISNÍ HODINA TECHNIKA</t>
  </si>
  <si>
    <t>hod.</t>
  </si>
  <si>
    <t>DOPRAVNÉ</t>
  </si>
  <si>
    <t xml:space="preserve">Minimální doba nájmu omítací techniky uvedené výše je 2 dny. Cena za dva dny nájmu se sjednává u těchto předmětů nájmu i pro nájem kratší než 2 dny.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 </t>
  </si>
  <si>
    <t xml:space="preserve">V případě, že po uplynutí této lhůty zákazník neukončí nájem strojů, je společnost LB Cemix oprávněna si účtovat za každý následující kalendářní den pronájmu částku 750,- Kč za silomat -pneumatický dopravník, 750,- Kč za omítací stroj a 390,- Kč za kontinuální míchač.               </t>
  </si>
  <si>
    <t>Cena v Kč po slevě bez DPH
 za MJ</t>
  </si>
  <si>
    <t xml:space="preserve">SOL-PAD 280/20 </t>
  </si>
  <si>
    <t xml:space="preserve">SOL-PAD 280/30 </t>
  </si>
  <si>
    <t xml:space="preserve">SOL-PAD 420/20 </t>
  </si>
  <si>
    <t>Montážní lepidlo FIX2 GT</t>
  </si>
  <si>
    <t>PARA EPS 1200 x 160</t>
  </si>
  <si>
    <t>PARA EPS 1200 x 280</t>
  </si>
  <si>
    <t>PARA EPS 1200 x 420</t>
  </si>
  <si>
    <t>SOL-PAD-FB-PLUS - parapetní lišta bílá</t>
  </si>
  <si>
    <t>SOL-PAD-FB-PLUS - parapetní lišta antracit</t>
  </si>
  <si>
    <t>SOL-PAD-FB-PRO - parapetní lišta černá</t>
  </si>
  <si>
    <t xml:space="preserve">THERM+FA AC 150 mm </t>
  </si>
  <si>
    <t>SOL-PAD TOOL 20</t>
  </si>
  <si>
    <t>SOL-PAD TOOL 30</t>
  </si>
  <si>
    <t>8594214430675</t>
  </si>
  <si>
    <t>BZZ FKF 28 20 R0Z</t>
  </si>
  <si>
    <t>BZZ FKF 28 20 R2Z</t>
  </si>
  <si>
    <t>párů</t>
  </si>
  <si>
    <t>1200 x 160</t>
  </si>
  <si>
    <t>1200 x 280</t>
  </si>
  <si>
    <t>1200 x 420</t>
  </si>
  <si>
    <t>150 x 25 000</t>
  </si>
  <si>
    <t>Parapetní systém - RANIT</t>
  </si>
  <si>
    <t>KONTAKTNÍ MŮSTKY</t>
  </si>
  <si>
    <t>BZS FKF 28 30 R0Z</t>
  </si>
  <si>
    <t>BZS FKF 42 20 R0Z</t>
  </si>
  <si>
    <t>BZS FKF 12 60 R0Z</t>
  </si>
  <si>
    <t>BZS FKF 12 28 R0Z</t>
  </si>
  <si>
    <t>BZS FKF 12 42 R0Z</t>
  </si>
  <si>
    <t>BZS FKF 00 00 R0Z</t>
  </si>
  <si>
    <t>BZS FKF 00 00 R1Z</t>
  </si>
  <si>
    <t>BZS FKF 00 00 R2Z</t>
  </si>
  <si>
    <t>BZS ASH 15 00 R0Z</t>
  </si>
  <si>
    <t>BZS HMN 20 00 R0Z</t>
  </si>
  <si>
    <t>BZS HMN 30 00 R0Z</t>
  </si>
  <si>
    <t>ROTOR U45/7 + STATOR U45/7 (utahovací žlutý)</t>
  </si>
  <si>
    <t>RAWLPLUG hmoždinka-R-TFIX-8S-115-X</t>
  </si>
  <si>
    <t>RAWLPLUG hmoždinka-R-TFIX-8S-195-X</t>
  </si>
  <si>
    <t>RAWLPLUG hmoždinka-R-TFIX-8S-135-X</t>
  </si>
  <si>
    <t>RAWLPLUG hmoždinka-R-TFIX-8S-155-X</t>
  </si>
  <si>
    <t>RAWLPLUG hmoždinka-R-TFIX-8S-175-X</t>
  </si>
  <si>
    <t>RAWLPLUG hmoždinka-R-TFIX-8S-215-X</t>
  </si>
  <si>
    <t>RAWLPLUG hmoždinka-R-TFIX-8S-235-X</t>
  </si>
  <si>
    <t>RAWLPLUG hmoždinka-R-TFIX-8S-255-X</t>
  </si>
  <si>
    <t>RAWLPLUG hmoždinka-R-TFIX-8S-275-X</t>
  </si>
  <si>
    <t>RAWLPLUG hmoždinka-R-TFIX-8S-295-X</t>
  </si>
  <si>
    <t>RAWLPLUG hmoždinka-R-TFIX-8S-315-X</t>
  </si>
  <si>
    <t>RAWLPLUG hmoždinka-R-TFIX-8S-335-X</t>
  </si>
  <si>
    <t>RAWLPLUG hmoždinka-R-TFIX-8S-355-X</t>
  </si>
  <si>
    <t>RAWLPLUG hmoždinka-R-TFIX-8S-375-X</t>
  </si>
  <si>
    <t>RAWLPLUG hmoždinka-R-TFIX-8S-395-X</t>
  </si>
  <si>
    <t>RAWLPLUG hmoždinka-R-TFIX-8S-415-X</t>
  </si>
  <si>
    <t>RAWLPLUG hmoždinka-R-TFIX-8S-435-X</t>
  </si>
  <si>
    <t>RAWLPLUG hmoždinka-R-TFIX-8S-455-X</t>
  </si>
  <si>
    <t>--------</t>
  </si>
  <si>
    <r>
      <rPr>
        <b/>
        <sz val="10"/>
        <rFont val="Arial"/>
        <family val="2"/>
        <charset val="238"/>
      </rPr>
      <t>NEHAŠENÉ VÁPNO</t>
    </r>
    <r>
      <rPr>
        <sz val="10"/>
        <rFont val="Arial"/>
        <family val="2"/>
        <charset val="238"/>
      </rPr>
      <t xml:space="preserve">
Jemně mleté CL 90-Q</t>
    </r>
  </si>
  <si>
    <r>
      <rPr>
        <b/>
        <sz val="10"/>
        <rFont val="Arial"/>
        <family val="2"/>
        <charset val="238"/>
      </rPr>
      <t>VÁPENNÝ HYDRÁT</t>
    </r>
    <r>
      <rPr>
        <sz val="10"/>
        <rFont val="Arial"/>
        <family val="2"/>
        <charset val="238"/>
      </rPr>
      <t xml:space="preserve">
Jemně mletý CL 90-S</t>
    </r>
  </si>
  <si>
    <r>
      <t xml:space="preserve">BETON 20MPa 4mm
</t>
    </r>
    <r>
      <rPr>
        <sz val="10"/>
        <rFont val="Arial"/>
        <family val="2"/>
        <charset val="238"/>
      </rPr>
      <t>2v1: Pro nenosné konstrukce + potěry</t>
    </r>
  </si>
  <si>
    <r>
      <t xml:space="preserve">BETON 25MPa 4mm
</t>
    </r>
    <r>
      <rPr>
        <sz val="10"/>
        <rFont val="Arial"/>
        <family val="2"/>
        <charset val="238"/>
      </rPr>
      <t>2v1: Pro středně zatížené konstrukce + potěry</t>
    </r>
  </si>
  <si>
    <r>
      <t xml:space="preserve">BETON 30MPa 4mm
</t>
    </r>
    <r>
      <rPr>
        <sz val="10"/>
        <rFont val="Arial"/>
        <family val="2"/>
        <charset val="238"/>
      </rPr>
      <t>2v1: Na vyztužené konstrukce + potěry</t>
    </r>
  </si>
  <si>
    <r>
      <t xml:space="preserve">BETON 30MPa 8mm 
</t>
    </r>
    <r>
      <rPr>
        <sz val="10"/>
        <rFont val="Arial"/>
        <family val="2"/>
        <charset val="238"/>
      </rPr>
      <t>Pro vyztužené konstrukce, např. venkovní schodiště</t>
    </r>
  </si>
  <si>
    <r>
      <t xml:space="preserve">BETON PREFA 30MPa
</t>
    </r>
    <r>
      <rPr>
        <sz val="10"/>
        <rFont val="Arial"/>
        <family val="2"/>
        <charset val="238"/>
      </rPr>
      <t>Vodotěsný, výplňový a do prefabrikátů</t>
    </r>
  </si>
  <si>
    <r>
      <t xml:space="preserve">UNI MALTA 2,5MPa 
</t>
    </r>
    <r>
      <rPr>
        <sz val="10"/>
        <rFont val="Arial"/>
        <family val="2"/>
        <charset val="238"/>
      </rPr>
      <t xml:space="preserve">2v1: Zdicí malta a omítka </t>
    </r>
  </si>
  <si>
    <r>
      <t xml:space="preserve">ZDICÍ MALTA 20MPa
</t>
    </r>
    <r>
      <rPr>
        <sz val="10"/>
        <rFont val="Arial"/>
        <family val="2"/>
        <charset val="238"/>
      </rPr>
      <t>Pro vápenopískové a betonové cihly</t>
    </r>
  </si>
  <si>
    <r>
      <t xml:space="preserve">ZDICÍ MALTA 5MPa
</t>
    </r>
    <r>
      <rPr>
        <sz val="10"/>
        <rFont val="Arial"/>
        <family val="2"/>
        <charset val="238"/>
      </rPr>
      <t>Pro pórobeton na tenkou spáru</t>
    </r>
  </si>
  <si>
    <r>
      <t xml:space="preserve">ZDICÍ MALTA 10MPa 
</t>
    </r>
    <r>
      <rPr>
        <sz val="10"/>
        <rFont val="Arial"/>
        <family val="2"/>
        <charset val="238"/>
      </rPr>
      <t>Na tenkovrstvé zdění cihel a vápenopískových bloků</t>
    </r>
  </si>
  <si>
    <r>
      <t xml:space="preserve">SUPERTHERM
</t>
    </r>
    <r>
      <rPr>
        <sz val="10"/>
        <rFont val="Arial"/>
        <family val="2"/>
        <charset val="238"/>
      </rPr>
      <t>Tepelněizolační zdící malta λ≤0,18</t>
    </r>
  </si>
  <si>
    <r>
      <rPr>
        <b/>
        <sz val="10"/>
        <rFont val="Arial"/>
        <family val="2"/>
        <charset val="238"/>
      </rPr>
      <t xml:space="preserve">SUPERTHERM
</t>
    </r>
    <r>
      <rPr>
        <sz val="10"/>
        <rFont val="Arial"/>
        <family val="2"/>
        <charset val="238"/>
      </rPr>
      <t>Tepelněizolační zakládací malta λ≤0,20</t>
    </r>
  </si>
  <si>
    <r>
      <t>KONTAKT CEMENT</t>
    </r>
    <r>
      <rPr>
        <sz val="10"/>
        <rFont val="Arial"/>
        <family val="2"/>
        <charset val="238"/>
      </rPr>
      <t xml:space="preserve"> 
Spojovací můstek na betonový podklad</t>
    </r>
  </si>
  <si>
    <r>
      <rPr>
        <b/>
        <sz val="10"/>
        <rFont val="Arial"/>
        <family val="2"/>
        <charset val="238"/>
      </rPr>
      <t xml:space="preserve">ANTIKOROZNÍ NÁTĚR </t>
    </r>
    <r>
      <rPr>
        <sz val="10"/>
        <rFont val="Arial"/>
        <family val="2"/>
        <charset val="238"/>
      </rPr>
      <t xml:space="preserve">
Ochrana betonářské výztuže</t>
    </r>
  </si>
  <si>
    <r>
      <rPr>
        <b/>
        <sz val="10"/>
        <rFont val="Arial"/>
        <family val="2"/>
        <charset val="238"/>
      </rPr>
      <t xml:space="preserve">OPRAVNÁ MALTA R3 </t>
    </r>
    <r>
      <rPr>
        <sz val="10"/>
        <rFont val="Arial"/>
        <family val="2"/>
        <charset val="238"/>
      </rPr>
      <t xml:space="preserve">
&gt;30MPa pro staticky zatěžované opravy</t>
    </r>
  </si>
  <si>
    <r>
      <rPr>
        <b/>
        <sz val="10"/>
        <rFont val="Arial"/>
        <family val="2"/>
        <charset val="238"/>
      </rPr>
      <t>OPRAVNÁ MALTA JEMNÁ</t>
    </r>
    <r>
      <rPr>
        <sz val="10"/>
        <rFont val="Arial"/>
        <family val="2"/>
        <charset val="238"/>
      </rPr>
      <t xml:space="preserve">
1,0mm: Pro jemný finální povrch</t>
    </r>
  </si>
  <si>
    <r>
      <t xml:space="preserve">KONTAKT CT
</t>
    </r>
    <r>
      <rPr>
        <sz val="10"/>
        <color rgb="FF000000"/>
        <rFont val="Arial"/>
        <family val="2"/>
        <charset val="238"/>
      </rPr>
      <t>Spolehlivá ochrana proti korozi a adhézní můstek v jednom</t>
    </r>
  </si>
  <si>
    <r>
      <t xml:space="preserve">CT-MAX
</t>
    </r>
    <r>
      <rPr>
        <sz val="10"/>
        <color rgb="FF000000"/>
        <rFont val="Arial"/>
        <family val="2"/>
        <charset val="238"/>
      </rPr>
      <t>Na strukturální opravy betonů</t>
    </r>
  </si>
  <si>
    <r>
      <t xml:space="preserve">CT-MIX
</t>
    </r>
    <r>
      <rPr>
        <sz val="10"/>
        <color rgb="FF000000"/>
        <rFont val="Arial"/>
        <family val="2"/>
        <charset val="238"/>
      </rPr>
      <t>Jemná opravná malta na opravy betonů</t>
    </r>
  </si>
  <si>
    <r>
      <rPr>
        <b/>
        <sz val="10"/>
        <rFont val="Arial"/>
        <family val="2"/>
        <charset val="238"/>
      </rPr>
      <t xml:space="preserve">OPRAVNÁ MALTA R4 </t>
    </r>
    <r>
      <rPr>
        <sz val="10"/>
        <rFont val="Arial"/>
        <family val="2"/>
        <charset val="238"/>
      </rPr>
      <t xml:space="preserve">
&gt;45MPa pro pojížděné plochy</t>
    </r>
  </si>
  <si>
    <r>
      <t xml:space="preserve">AQUASTOP
</t>
    </r>
    <r>
      <rPr>
        <sz val="10"/>
        <color rgb="FF000000"/>
        <rFont val="Arial"/>
        <family val="2"/>
        <charset val="238"/>
      </rPr>
      <t>Vodotěsná tenkovrstvá cementová stěrka odolná vůči síranům</t>
    </r>
  </si>
  <si>
    <r>
      <rPr>
        <b/>
        <sz val="10"/>
        <rFont val="Arial"/>
        <family val="2"/>
        <charset val="238"/>
      </rPr>
      <t xml:space="preserve">AQUASTOP HARD </t>
    </r>
    <r>
      <rPr>
        <sz val="10"/>
        <rFont val="Arial"/>
        <family val="2"/>
        <charset val="238"/>
      </rPr>
      <t xml:space="preserve">
Pevná hydroizolační stěrka</t>
    </r>
  </si>
  <si>
    <r>
      <rPr>
        <b/>
        <sz val="10"/>
        <rFont val="Arial"/>
        <family val="2"/>
        <charset val="238"/>
      </rPr>
      <t>AQUASTOP CRYSTAL</t>
    </r>
    <r>
      <rPr>
        <sz val="10"/>
        <rFont val="Arial"/>
        <family val="2"/>
        <charset val="238"/>
      </rPr>
      <t xml:space="preserve">
Krystalizační hydroizolační nátěr</t>
    </r>
  </si>
  <si>
    <r>
      <rPr>
        <b/>
        <sz val="10"/>
        <rFont val="Arial"/>
        <family val="2"/>
        <charset val="238"/>
      </rPr>
      <t>AQUASTOP BITUM 2K</t>
    </r>
    <r>
      <rPr>
        <sz val="10"/>
        <rFont val="Arial"/>
        <family val="2"/>
        <charset val="238"/>
      </rPr>
      <t xml:space="preserve">
2v1: Asfaltová lepicí a izolační stěrka</t>
    </r>
  </si>
  <si>
    <r>
      <rPr>
        <b/>
        <sz val="10"/>
        <rFont val="Arial"/>
        <family val="2"/>
        <charset val="238"/>
      </rPr>
      <t xml:space="preserve">AQUASTOP ELASTIC 2K </t>
    </r>
    <r>
      <rPr>
        <sz val="10"/>
        <rFont val="Arial"/>
        <family val="2"/>
        <charset val="238"/>
      </rPr>
      <t xml:space="preserve">
Univerzální hydroizolační stěrka</t>
    </r>
  </si>
  <si>
    <r>
      <rPr>
        <b/>
        <sz val="10"/>
        <rFont val="Arial"/>
        <family val="2"/>
        <charset val="238"/>
      </rPr>
      <t>AQUASTOP INJECT</t>
    </r>
    <r>
      <rPr>
        <sz val="10"/>
        <rFont val="Arial"/>
        <family val="2"/>
        <charset val="238"/>
      </rPr>
      <t xml:space="preserve">
Krém na bariéru proti vlhkosti</t>
    </r>
  </si>
  <si>
    <r>
      <rPr>
        <b/>
        <sz val="10"/>
        <rFont val="Arial"/>
        <family val="2"/>
        <charset val="238"/>
      </rPr>
      <t xml:space="preserve">OMÍTKA RUČNÍ </t>
    </r>
    <r>
      <rPr>
        <sz val="10"/>
        <rFont val="Arial"/>
        <family val="2"/>
        <charset val="238"/>
      </rPr>
      <t xml:space="preserve">
Vápenocementová jádrová </t>
    </r>
  </si>
  <si>
    <r>
      <rPr>
        <b/>
        <sz val="10"/>
        <rFont val="Arial"/>
        <family val="2"/>
        <charset val="238"/>
      </rPr>
      <t>OMÍTKA RUČNÍ JEMNÁ</t>
    </r>
    <r>
      <rPr>
        <sz val="10"/>
        <rFont val="Arial"/>
        <family val="2"/>
        <charset val="238"/>
      </rPr>
      <t xml:space="preserve"> 
Vápenocementová jádrová </t>
    </r>
  </si>
  <si>
    <r>
      <rPr>
        <b/>
        <sz val="10"/>
        <rFont val="Arial"/>
        <family val="2"/>
        <charset val="238"/>
      </rPr>
      <t xml:space="preserve">OMÍTKA STROJNÍ </t>
    </r>
    <r>
      <rPr>
        <sz val="10"/>
        <rFont val="Arial"/>
        <family val="2"/>
        <charset val="238"/>
      </rPr>
      <t xml:space="preserve">
Vápenocementová jádrová</t>
    </r>
  </si>
  <si>
    <r>
      <t xml:space="preserve">SUPERTHERM
</t>
    </r>
    <r>
      <rPr>
        <sz val="10"/>
        <rFont val="Arial"/>
        <family val="2"/>
        <charset val="238"/>
      </rPr>
      <t>Tepelněizolační jádrová omítka λ≤0,13</t>
    </r>
  </si>
  <si>
    <r>
      <t xml:space="preserve">SUPERTHERM
</t>
    </r>
    <r>
      <rPr>
        <sz val="10"/>
        <rFont val="Arial"/>
        <family val="2"/>
        <charset val="238"/>
      </rPr>
      <t>Tepelněizolační jádrová omítka λ≤0,09</t>
    </r>
  </si>
  <si>
    <r>
      <rPr>
        <b/>
        <sz val="10"/>
        <rFont val="Arial"/>
        <family val="2"/>
        <charset val="238"/>
      </rPr>
      <t>VÁPENNÁ OMÍTKA</t>
    </r>
    <r>
      <rPr>
        <sz val="10"/>
        <rFont val="Arial"/>
        <family val="2"/>
        <charset val="238"/>
      </rPr>
      <t xml:space="preserve">
Pro rekonstrukce i novostavby</t>
    </r>
  </si>
  <si>
    <r>
      <t xml:space="preserve">SUPERSAN OMÍTKA
</t>
    </r>
    <r>
      <rPr>
        <sz val="10"/>
        <rFont val="Arial"/>
        <family val="2"/>
        <charset val="238"/>
      </rPr>
      <t>Vysoušecí jádrová omítka</t>
    </r>
  </si>
  <si>
    <r>
      <rPr>
        <b/>
        <sz val="10"/>
        <rFont val="Arial"/>
        <family val="2"/>
        <charset val="238"/>
      </rPr>
      <t>VÁPENNÝ POSTŘIK</t>
    </r>
    <r>
      <rPr>
        <sz val="10"/>
        <rFont val="Arial"/>
        <family val="2"/>
        <charset val="238"/>
      </rPr>
      <t xml:space="preserve">
Pro historické budovy</t>
    </r>
  </si>
  <si>
    <r>
      <rPr>
        <b/>
        <sz val="10"/>
        <rFont val="Arial"/>
        <family val="2"/>
        <charset val="238"/>
      </rPr>
      <t>VÁPENNÁ JÁDROVÁ OMÍTKA</t>
    </r>
    <r>
      <rPr>
        <sz val="10"/>
        <rFont val="Arial"/>
        <family val="2"/>
        <charset val="238"/>
      </rPr>
      <t xml:space="preserve">
Pro historické budovy</t>
    </r>
  </si>
  <si>
    <r>
      <rPr>
        <b/>
        <sz val="10"/>
        <rFont val="Arial"/>
        <family val="2"/>
        <charset val="238"/>
      </rPr>
      <t>VÁPENNÝ ŠTUK</t>
    </r>
    <r>
      <rPr>
        <sz val="10"/>
        <rFont val="Arial"/>
        <family val="2"/>
        <charset val="238"/>
      </rPr>
      <t xml:space="preserve">
Pro historické budovy</t>
    </r>
  </si>
  <si>
    <r>
      <t xml:space="preserve">VÁPENNÁ MALTA
</t>
    </r>
    <r>
      <rPr>
        <sz val="10"/>
        <rFont val="Arial"/>
        <family val="2"/>
        <charset val="238"/>
      </rPr>
      <t>2v1: Zdicí a spárovací</t>
    </r>
  </si>
  <si>
    <r>
      <rPr>
        <b/>
        <sz val="10"/>
        <rFont val="Arial"/>
        <family val="2"/>
        <charset val="238"/>
      </rPr>
      <t>LEPICÍ STĚRKA TOP</t>
    </r>
    <r>
      <rPr>
        <sz val="10"/>
        <rFont val="Arial"/>
        <family val="2"/>
        <charset val="238"/>
      </rPr>
      <t xml:space="preserve">
Pro fasády ETICS s izolací z EPS a MW</t>
    </r>
  </si>
  <si>
    <r>
      <t xml:space="preserve">LEPICÍ STĚRKA TOP + VLÁKNA
</t>
    </r>
    <r>
      <rPr>
        <sz val="10"/>
        <rFont val="Arial"/>
        <family val="2"/>
        <charset val="238"/>
      </rPr>
      <t>Pro fasády ETICS s izolací z EPS, XPS, PIR, PUR a MW</t>
    </r>
  </si>
  <si>
    <r>
      <rPr>
        <b/>
        <sz val="10"/>
        <rFont val="Arial"/>
        <family val="2"/>
        <charset val="238"/>
      </rPr>
      <t>LEPICÍ STĚRKA FIX</t>
    </r>
    <r>
      <rPr>
        <sz val="10"/>
        <rFont val="Arial"/>
        <family val="2"/>
        <charset val="238"/>
      </rPr>
      <t xml:space="preserve">
Pro bezkotevní systém</t>
    </r>
  </si>
  <si>
    <r>
      <rPr>
        <b/>
        <sz val="10"/>
        <rFont val="Arial"/>
        <family val="2"/>
        <charset val="238"/>
      </rPr>
      <t>LEPICÍ STĚRKA DIFU</t>
    </r>
    <r>
      <rPr>
        <sz val="10"/>
        <rFont val="Arial"/>
        <family val="2"/>
        <charset val="238"/>
      </rPr>
      <t xml:space="preserve">
Vysoce prodyšná </t>
    </r>
  </si>
  <si>
    <r>
      <rPr>
        <b/>
        <sz val="10"/>
        <rFont val="Arial"/>
        <family val="2"/>
        <charset val="238"/>
      </rPr>
      <t>LEPICÍ STĚRKA DISPERZNÍ</t>
    </r>
    <r>
      <rPr>
        <sz val="10"/>
        <rFont val="Arial"/>
        <family val="2"/>
        <charset val="238"/>
      </rPr>
      <t xml:space="preserve">
Omezuje vznik trhlin, odolná proti nárazu</t>
    </r>
  </si>
  <si>
    <r>
      <rPr>
        <b/>
        <sz val="10"/>
        <rFont val="Arial"/>
        <family val="2"/>
        <charset val="238"/>
      </rPr>
      <t>ZIMNÍ PŘÍSADA COOL</t>
    </r>
    <r>
      <rPr>
        <sz val="10"/>
        <rFont val="Arial"/>
        <family val="2"/>
        <charset val="238"/>
      </rPr>
      <t xml:space="preserve">
Pro urychlení vytvrzování od +1°C</t>
    </r>
  </si>
  <si>
    <r>
      <rPr>
        <b/>
        <sz val="10"/>
        <rFont val="Arial"/>
        <family val="2"/>
        <charset val="238"/>
      </rPr>
      <t xml:space="preserve">DECOR GLITR </t>
    </r>
    <r>
      <rPr>
        <sz val="10"/>
        <rFont val="Arial"/>
        <family val="2"/>
        <charset val="238"/>
      </rPr>
      <t xml:space="preserve">
Pro vytvoření třpytivého efektu v omítce</t>
    </r>
  </si>
  <si>
    <r>
      <rPr>
        <b/>
        <sz val="10"/>
        <rFont val="Arial"/>
        <family val="2"/>
        <charset val="238"/>
      </rPr>
      <t>DECOR SLÍDA</t>
    </r>
    <r>
      <rPr>
        <sz val="10"/>
        <rFont val="Arial"/>
        <family val="2"/>
        <charset val="238"/>
      </rPr>
      <t xml:space="preserve">
Pro vytvoření lesklého efektu v omítce</t>
    </r>
  </si>
  <si>
    <r>
      <rPr>
        <b/>
        <sz val="10"/>
        <rFont val="Arial"/>
        <family val="2"/>
        <charset val="238"/>
      </rPr>
      <t>PENETRACE PROBARVENÁ</t>
    </r>
    <r>
      <rPr>
        <sz val="10"/>
        <rFont val="Arial"/>
        <family val="2"/>
        <charset val="238"/>
      </rPr>
      <t xml:space="preserve">
Zabraňuje prosvítání podkladu</t>
    </r>
  </si>
  <si>
    <r>
      <rPr>
        <b/>
        <sz val="10"/>
        <rFont val="Arial"/>
        <family val="2"/>
        <charset val="238"/>
      </rPr>
      <t>PENETRACE POD SILIKÁT</t>
    </r>
    <r>
      <rPr>
        <sz val="10"/>
        <rFont val="Arial"/>
        <family val="2"/>
        <charset val="238"/>
      </rPr>
      <t xml:space="preserve">
Vysoce difuzní penetrace, probarvená na zakázku</t>
    </r>
  </si>
  <si>
    <r>
      <rPr>
        <b/>
        <sz val="10"/>
        <rFont val="Arial"/>
        <family val="2"/>
        <charset val="238"/>
      </rPr>
      <t>PENETRACE ZÁKLADNÍ</t>
    </r>
    <r>
      <rPr>
        <sz val="10"/>
        <rFont val="Arial"/>
        <family val="2"/>
        <charset val="238"/>
      </rPr>
      <t xml:space="preserve">
Reguluje nasákavost, zvyšuje přilnavost</t>
    </r>
  </si>
  <si>
    <r>
      <rPr>
        <b/>
        <sz val="10"/>
        <color rgb="FF000000"/>
        <rFont val="Arial"/>
        <family val="2"/>
        <charset val="238"/>
      </rPr>
      <t xml:space="preserve">PENETRACE POD MOZAIKOVÉ OMÍTKY
</t>
    </r>
    <r>
      <rPr>
        <sz val="10"/>
        <color rgb="FF000000"/>
        <rFont val="Arial"/>
        <family val="2"/>
        <charset val="238"/>
      </rPr>
      <t xml:space="preserve">Bílá, plněná </t>
    </r>
  </si>
  <si>
    <r>
      <rPr>
        <b/>
        <sz val="10"/>
        <rFont val="Arial"/>
        <family val="2"/>
        <charset val="238"/>
      </rPr>
      <t>PENETRACE POD MOZAIKOVÉ OMÍTKY</t>
    </r>
    <r>
      <rPr>
        <sz val="10"/>
        <rFont val="Arial"/>
        <family val="2"/>
        <charset val="238"/>
      </rPr>
      <t xml:space="preserve">
tónovatelná, plněná </t>
    </r>
  </si>
  <si>
    <r>
      <rPr>
        <b/>
        <sz val="10"/>
        <rFont val="Arial"/>
        <family val="2"/>
        <charset val="238"/>
      </rPr>
      <t>FLEXI ŠTUK S VLÁKNEM</t>
    </r>
    <r>
      <rPr>
        <sz val="10"/>
        <rFont val="Arial"/>
        <family val="2"/>
        <charset val="238"/>
      </rPr>
      <t xml:space="preserve">
Omítka pro tvorbu plastických povrchů a struktur</t>
    </r>
  </si>
  <si>
    <r>
      <t xml:space="preserve">FLEXI ŠTUK S VLÁKNEM 
</t>
    </r>
    <r>
      <rPr>
        <sz val="10"/>
        <rFont val="Arial"/>
        <family val="2"/>
        <charset val="238"/>
      </rPr>
      <t>Polymer-modifikovaná: Renovační a kreativní omítka</t>
    </r>
  </si>
  <si>
    <r>
      <rPr>
        <b/>
        <sz val="10"/>
        <rFont val="Arial"/>
        <family val="2"/>
        <charset val="238"/>
      </rPr>
      <t>ACTIVCEM</t>
    </r>
    <r>
      <rPr>
        <sz val="10"/>
        <rFont val="Arial"/>
        <family val="2"/>
        <charset val="238"/>
      </rPr>
      <t xml:space="preserve">
Vysoce odolná omítka s vlákny</t>
    </r>
  </si>
  <si>
    <r>
      <rPr>
        <b/>
        <sz val="10"/>
        <rFont val="Arial"/>
        <family val="2"/>
        <charset val="238"/>
      </rPr>
      <t>TETRACEM</t>
    </r>
    <r>
      <rPr>
        <sz val="10"/>
        <rFont val="Arial"/>
        <family val="2"/>
        <charset val="238"/>
      </rPr>
      <t xml:space="preserve">
Samočisticí omítka, vyztužená aramidovými vlákny</t>
    </r>
  </si>
  <si>
    <r>
      <t xml:space="preserve">SUPERSAN
</t>
    </r>
    <r>
      <rPr>
        <sz val="10"/>
        <rFont val="Arial"/>
        <family val="2"/>
        <charset val="238"/>
      </rPr>
      <t>Vysoušecí jádrová omítka</t>
    </r>
  </si>
  <si>
    <r>
      <t xml:space="preserve">SUPERSAN
</t>
    </r>
    <r>
      <rPr>
        <sz val="10"/>
        <rFont val="Arial"/>
        <family val="2"/>
        <charset val="238"/>
      </rPr>
      <t>Jemná finální vysoušecí omítka</t>
    </r>
  </si>
  <si>
    <r>
      <rPr>
        <b/>
        <sz val="10"/>
        <rFont val="Arial"/>
        <family val="2"/>
        <charset val="238"/>
      </rPr>
      <t>VÁPENNÝ ŠTUK 0,7mm</t>
    </r>
    <r>
      <rPr>
        <sz val="10"/>
        <rFont val="Arial"/>
        <family val="2"/>
        <charset val="238"/>
      </rPr>
      <t xml:space="preserve">
Pro historické budovy</t>
    </r>
  </si>
  <si>
    <r>
      <rPr>
        <b/>
        <sz val="10"/>
        <rFont val="Arial"/>
        <family val="2"/>
        <charset val="238"/>
      </rPr>
      <t>MOZAIKOVÁ OMÍTKA - 212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</si>
  <si>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- 99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</si>
  <si>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- 215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</si>
  <si>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- 216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</si>
  <si>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- 219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</si>
  <si>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</si>
  <si>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- 229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</si>
  <si>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- 230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</si>
  <si>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- 231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</si>
  <si>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- 86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</si>
  <si>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- 95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</si>
  <si>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- 94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</si>
  <si>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- 101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</si>
  <si>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- 373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</si>
  <si>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</si>
  <si>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- 375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</si>
  <si>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- 376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</si>
  <si>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</si>
  <si>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- 97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</si>
  <si>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- 213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</si>
  <si>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</si>
  <si>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</si>
  <si>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- 218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</si>
  <si>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- 220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</si>
  <si>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- 221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</si>
  <si>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- 102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</si>
  <si>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- 98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</si>
  <si>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- 106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</si>
  <si>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- 222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</si>
  <si>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- 223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</si>
  <si>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</si>
  <si>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- 225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</si>
  <si>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- 226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</si>
  <si>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- 228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</si>
  <si>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- 111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</si>
  <si>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- 100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</si>
  <si>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- 110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</si>
  <si>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</si>
  <si>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- 232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</si>
  <si>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</si>
  <si>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- 233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</si>
  <si>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- 234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</si>
  <si>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- 235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</si>
  <si>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- 87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</si>
  <si>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- 371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</si>
  <si>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- 372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</si>
  <si>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- 378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</si>
  <si>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rFont val="Arial"/>
        <family val="2"/>
        <charset val="238"/>
      </rPr>
      <t>MOZAIKOVÁ OMÍTKA - 103</t>
    </r>
    <r>
      <rPr>
        <sz val="10"/>
        <rFont val="Arial"/>
        <family val="2"/>
        <charset val="238"/>
      </rPr>
      <t xml:space="preserve">
Pro soklové části</t>
    </r>
  </si>
  <si>
    <r>
      <rPr>
        <b/>
        <sz val="10"/>
        <color rgb="FF000000"/>
        <rFont val="Arial"/>
        <family val="2"/>
        <charset val="238"/>
      </rPr>
      <t xml:space="preserve">MOZAIKOVÁ OMÍTKA - 378
</t>
    </r>
    <r>
      <rPr>
        <sz val="10"/>
        <color rgb="FF000000"/>
        <rFont val="Arial"/>
        <family val="2"/>
        <charset val="238"/>
      </rPr>
      <t>Pro soklové části</t>
    </r>
  </si>
  <si>
    <r>
      <rPr>
        <b/>
        <sz val="10"/>
        <rFont val="Arial"/>
        <family val="2"/>
        <charset val="238"/>
      </rPr>
      <t>MAGIC DECOR 2,5mm</t>
    </r>
    <r>
      <rPr>
        <sz val="10"/>
        <rFont val="Arial"/>
        <family val="2"/>
        <charset val="238"/>
      </rPr>
      <t xml:space="preserve">
Kreativní omítka pro vytváření hrubých povrchů</t>
    </r>
  </si>
  <si>
    <r>
      <rPr>
        <b/>
        <sz val="10"/>
        <rFont val="Arial"/>
        <family val="2"/>
        <charset val="238"/>
      </rPr>
      <t>MAGIC DECOR 1,0mm</t>
    </r>
    <r>
      <rPr>
        <sz val="10"/>
        <rFont val="Arial"/>
        <family val="2"/>
        <charset val="238"/>
      </rPr>
      <t xml:space="preserve">
Kreativní omítka pro zrnitý vzhled</t>
    </r>
  </si>
  <si>
    <r>
      <rPr>
        <b/>
        <sz val="10"/>
        <rFont val="Arial"/>
        <family val="2"/>
        <charset val="238"/>
      </rPr>
      <t>MAGIC DECOR 0,2mm</t>
    </r>
    <r>
      <rPr>
        <sz val="10"/>
        <rFont val="Arial"/>
        <family val="2"/>
        <charset val="238"/>
      </rPr>
      <t xml:space="preserve">
Kreativní omítka pro vytváření hladkých povrchů</t>
    </r>
  </si>
  <si>
    <r>
      <rPr>
        <b/>
        <sz val="10"/>
        <rFont val="Arial"/>
        <family val="2"/>
        <charset val="238"/>
      </rPr>
      <t>MAGIC DECOR STONE</t>
    </r>
    <r>
      <rPr>
        <sz val="10"/>
        <rFont val="Arial"/>
        <family val="2"/>
        <charset val="238"/>
      </rPr>
      <t xml:space="preserve">
Kreativní omítka pro jemné textury přírodního kamene</t>
    </r>
  </si>
  <si>
    <r>
      <rPr>
        <b/>
        <sz val="10"/>
        <rFont val="Arial"/>
        <family val="2"/>
        <charset val="238"/>
      </rPr>
      <t>SILIKONOVÝ FASÁDNÍ NÁTĚR</t>
    </r>
    <r>
      <rPr>
        <sz val="10"/>
        <rFont val="Arial"/>
        <family val="2"/>
        <charset val="238"/>
      </rPr>
      <t xml:space="preserve">
Samočisticí, s fotokatalytickým efektem</t>
    </r>
  </si>
  <si>
    <r>
      <rPr>
        <b/>
        <sz val="10"/>
        <rFont val="Arial"/>
        <family val="2"/>
        <charset val="238"/>
      </rPr>
      <t>ELASTICKÝ FASÁDNÍ NÁTĚR</t>
    </r>
    <r>
      <rPr>
        <sz val="10"/>
        <rFont val="Arial"/>
        <family val="2"/>
        <charset val="238"/>
      </rPr>
      <t xml:space="preserve">
Pružné překrytí trhlin na fasádě</t>
    </r>
  </si>
  <si>
    <r>
      <rPr>
        <b/>
        <sz val="10"/>
        <rFont val="Arial"/>
        <family val="2"/>
        <charset val="238"/>
      </rPr>
      <t>PLNĚNÝ SILIKÁTOVÝ FASÁDNÍ NÁTĚR</t>
    </r>
    <r>
      <rPr>
        <sz val="10"/>
        <rFont val="Arial"/>
        <family val="2"/>
        <charset val="238"/>
      </rPr>
      <t xml:space="preserve">
Sjednocuje různé druhy povrchů pro zajištění jednotného vzhledu</t>
    </r>
  </si>
  <si>
    <r>
      <rPr>
        <b/>
        <sz val="10"/>
        <rFont val="Arial"/>
        <family val="2"/>
        <charset val="238"/>
      </rPr>
      <t>DEKORATIVNÍ TRANSPARENTNÍ NÁTĚR</t>
    </r>
    <r>
      <rPr>
        <sz val="10"/>
        <rFont val="Arial"/>
        <family val="2"/>
        <charset val="238"/>
      </rPr>
      <t xml:space="preserve">
K barevné finalizaci kreativních omítek MAGIC DECOR</t>
    </r>
  </si>
  <si>
    <r>
      <rPr>
        <b/>
        <sz val="10"/>
        <rFont val="Arial"/>
        <family val="2"/>
        <charset val="238"/>
      </rPr>
      <t>KONTAKTNÍ MŮSTEK</t>
    </r>
    <r>
      <rPr>
        <sz val="10"/>
        <rFont val="Arial"/>
        <family val="2"/>
        <charset val="238"/>
      </rPr>
      <t xml:space="preserve">
Pro nesavé podklady před omítáním</t>
    </r>
  </si>
  <si>
    <r>
      <rPr>
        <b/>
        <sz val="10"/>
        <rFont val="Arial"/>
        <family val="2"/>
        <charset val="238"/>
      </rPr>
      <t>SÁDROVÁ OMÍTKA</t>
    </r>
    <r>
      <rPr>
        <sz val="10"/>
        <rFont val="Arial"/>
        <family val="2"/>
        <charset val="238"/>
      </rPr>
      <t xml:space="preserve">
Pro zapravení ostění </t>
    </r>
  </si>
  <si>
    <r>
      <t xml:space="preserve">POTĚR JEMNÝ 20MPa
</t>
    </r>
    <r>
      <rPr>
        <sz val="10"/>
        <rFont val="Arial"/>
        <family val="2"/>
        <charset val="238"/>
      </rPr>
      <t xml:space="preserve">Na cementové bázi </t>
    </r>
  </si>
  <si>
    <r>
      <t xml:space="preserve">POTĚR FLEX 30MPa
</t>
    </r>
    <r>
      <rPr>
        <sz val="10"/>
        <rFont val="Arial"/>
        <family val="2"/>
        <charset val="238"/>
      </rPr>
      <t>Pro spádové vrstvy, s proměnlivou tloušťkou</t>
    </r>
  </si>
  <si>
    <r>
      <t xml:space="preserve">POTĚR RAPID 40MPa
</t>
    </r>
    <r>
      <rPr>
        <sz val="10"/>
        <rFont val="Arial"/>
        <family val="2"/>
        <charset val="238"/>
      </rPr>
      <t>Pro rekonstrukce v časové tísni</t>
    </r>
  </si>
  <si>
    <r>
      <t xml:space="preserve">OPRAVNÁ UNI MALTA
</t>
    </r>
    <r>
      <rPr>
        <sz val="10"/>
        <rFont val="Arial"/>
        <family val="2"/>
        <charset val="238"/>
      </rPr>
      <t>Rychletuhnoucí 25MPa</t>
    </r>
  </si>
  <si>
    <r>
      <rPr>
        <b/>
        <sz val="10"/>
        <rFont val="Arial"/>
        <family val="2"/>
        <charset val="238"/>
      </rPr>
      <t>ANHYDRITOVÝ POTĚR 25MPa</t>
    </r>
    <r>
      <rPr>
        <sz val="10"/>
        <rFont val="Arial"/>
        <family val="2"/>
        <charset val="238"/>
      </rPr>
      <t xml:space="preserve">
Samonivelační </t>
    </r>
  </si>
  <si>
    <r>
      <rPr>
        <b/>
        <sz val="10"/>
        <rFont val="Arial"/>
        <family val="2"/>
        <charset val="238"/>
      </rPr>
      <t>NIVELA POLYMER 20MPa</t>
    </r>
    <r>
      <rPr>
        <sz val="10"/>
        <rFont val="Arial"/>
        <family val="2"/>
        <charset val="238"/>
      </rPr>
      <t xml:space="preserve">
Cementová samonivelační stěrka pro lehké zatížení</t>
    </r>
  </si>
  <si>
    <r>
      <rPr>
        <b/>
        <sz val="10"/>
        <rFont val="Arial"/>
        <family val="2"/>
        <charset val="238"/>
      </rPr>
      <t>NIVELA POLYMER 30MPa</t>
    </r>
    <r>
      <rPr>
        <sz val="10"/>
        <rFont val="Arial"/>
        <family val="2"/>
        <charset val="238"/>
      </rPr>
      <t xml:space="preserve">
Cementová samonivelační stěrka pro střední zatížení</t>
    </r>
  </si>
  <si>
    <r>
      <rPr>
        <b/>
        <sz val="10"/>
        <rFont val="Arial"/>
        <family val="2"/>
        <charset val="238"/>
      </rPr>
      <t>NIVELA POLYMER 40MPa</t>
    </r>
    <r>
      <rPr>
        <sz val="10"/>
        <rFont val="Arial"/>
        <family val="2"/>
        <charset val="238"/>
      </rPr>
      <t xml:space="preserve">
Cementová samonivelační stěrka pro vysoké zatížení</t>
    </r>
  </si>
  <si>
    <r>
      <rPr>
        <b/>
        <sz val="10"/>
        <rFont val="Arial"/>
        <family val="2"/>
        <charset val="238"/>
      </rPr>
      <t>NIVELA RAPID 25MPa</t>
    </r>
    <r>
      <rPr>
        <sz val="10"/>
        <rFont val="Arial"/>
        <family val="2"/>
        <charset val="238"/>
      </rPr>
      <t xml:space="preserve">
Rychlá samonivelační stěrka</t>
    </r>
  </si>
  <si>
    <r>
      <rPr>
        <b/>
        <sz val="10"/>
        <rFont val="Arial"/>
        <family val="2"/>
        <charset val="238"/>
      </rPr>
      <t>ZUŠLECHŤUJÍCÍ PŘÍMĚS</t>
    </r>
    <r>
      <rPr>
        <sz val="10"/>
        <rFont val="Arial"/>
        <family val="2"/>
        <charset val="238"/>
      </rPr>
      <t xml:space="preserve">
Pro malty a potěry</t>
    </r>
  </si>
  <si>
    <r>
      <rPr>
        <b/>
        <sz val="10"/>
        <rFont val="Arial"/>
        <family val="2"/>
        <charset val="238"/>
      </rPr>
      <t>KONTAKTNÍ MŮSTEK</t>
    </r>
    <r>
      <rPr>
        <sz val="10"/>
        <rFont val="Arial"/>
        <family val="2"/>
        <charset val="238"/>
      </rPr>
      <t xml:space="preserve">
Na nesavé a hladké podklady</t>
    </r>
  </si>
  <si>
    <r>
      <rPr>
        <b/>
        <sz val="10"/>
        <rFont val="Arial"/>
        <family val="2"/>
        <charset val="238"/>
      </rPr>
      <t>AQUASTOP TAPE</t>
    </r>
    <r>
      <rPr>
        <sz val="10"/>
        <rFont val="Arial"/>
        <family val="2"/>
        <charset val="238"/>
      </rPr>
      <t xml:space="preserve">
Pružná těsnicí páska 120mm</t>
    </r>
  </si>
  <si>
    <r>
      <rPr>
        <b/>
        <sz val="10"/>
        <rFont val="Arial"/>
        <family val="2"/>
        <charset val="238"/>
      </rPr>
      <t>AQUASTOP TAPE FIX</t>
    </r>
    <r>
      <rPr>
        <sz val="10"/>
        <rFont val="Arial"/>
        <family val="2"/>
        <charset val="238"/>
      </rPr>
      <t xml:space="preserve">
Samolepicí butylová těsnicí páska</t>
    </r>
  </si>
  <si>
    <r>
      <rPr>
        <b/>
        <sz val="10"/>
        <rFont val="Arial"/>
        <family val="2"/>
        <charset val="238"/>
      </rPr>
      <t>AQUASTOP CORN IN</t>
    </r>
    <r>
      <rPr>
        <sz val="10"/>
        <rFont val="Arial"/>
        <family val="2"/>
        <charset val="238"/>
      </rPr>
      <t xml:space="preserve">
Pružný těsnicí vnitřní roh</t>
    </r>
  </si>
  <si>
    <r>
      <rPr>
        <b/>
        <sz val="10"/>
        <rFont val="Arial"/>
        <family val="2"/>
        <charset val="238"/>
      </rPr>
      <t>AQUASTOP CORN OUT</t>
    </r>
    <r>
      <rPr>
        <sz val="10"/>
        <rFont val="Arial"/>
        <family val="2"/>
        <charset val="238"/>
      </rPr>
      <t xml:space="preserve">
Pružný těsnicí vnější roh</t>
    </r>
  </si>
  <si>
    <r>
      <rPr>
        <b/>
        <sz val="10"/>
        <rFont val="Arial"/>
        <family val="2"/>
        <charset val="238"/>
      </rPr>
      <t>AQUASTOP CUFF SMALL</t>
    </r>
    <r>
      <rPr>
        <sz val="10"/>
        <rFont val="Arial"/>
        <family val="2"/>
        <charset val="238"/>
      </rPr>
      <t xml:space="preserve">
Manžeta malá</t>
    </r>
  </si>
  <si>
    <r>
      <rPr>
        <b/>
        <sz val="10"/>
        <rFont val="Arial"/>
        <family val="2"/>
        <charset val="238"/>
      </rPr>
      <t>AQUASTOP CUFF BIG</t>
    </r>
    <r>
      <rPr>
        <sz val="10"/>
        <rFont val="Arial"/>
        <family val="2"/>
        <charset val="238"/>
      </rPr>
      <t xml:space="preserve">
Manžeta velká</t>
    </r>
  </si>
  <si>
    <r>
      <rPr>
        <b/>
        <sz val="10"/>
        <rFont val="Arial"/>
        <family val="2"/>
        <charset val="238"/>
      </rPr>
      <t>AQUASTOP IN</t>
    </r>
    <r>
      <rPr>
        <sz val="10"/>
        <rFont val="Arial"/>
        <family val="2"/>
        <charset val="238"/>
      </rPr>
      <t xml:space="preserve">
Interiérová disperzní hydroizolace pod keramické prvky</t>
    </r>
  </si>
  <si>
    <r>
      <rPr>
        <b/>
        <sz val="10"/>
        <rFont val="Arial"/>
        <family val="2"/>
        <charset val="238"/>
      </rPr>
      <t>AQUASTOP MEMBRANE</t>
    </r>
    <r>
      <rPr>
        <sz val="10"/>
        <rFont val="Arial"/>
        <family val="2"/>
        <charset val="238"/>
      </rPr>
      <t xml:space="preserve">
Hydroizolační membrána</t>
    </r>
  </si>
  <si>
    <r>
      <rPr>
        <b/>
        <sz val="10"/>
        <rFont val="Arial"/>
        <family val="2"/>
        <charset val="238"/>
      </rPr>
      <t>LEPIDLO FLEX C2TES1</t>
    </r>
    <r>
      <rPr>
        <sz val="10"/>
        <rFont val="Arial"/>
        <family val="2"/>
        <charset val="238"/>
      </rPr>
      <t xml:space="preserve">
Pro balkóny, terasy a vysoce slinutou keramiku</t>
    </r>
  </si>
  <si>
    <r>
      <rPr>
        <b/>
        <sz val="10"/>
        <rFont val="Arial"/>
        <family val="2"/>
        <charset val="238"/>
      </rPr>
      <t>LEPIDLO XXL FLEX C2TS1</t>
    </r>
    <r>
      <rPr>
        <sz val="10"/>
        <rFont val="Arial"/>
        <family val="2"/>
        <charset val="238"/>
      </rPr>
      <t xml:space="preserve">
Gelové lepidlo na velkoformátové dlažby a těžké obklady</t>
    </r>
  </si>
  <si>
    <r>
      <rPr>
        <b/>
        <sz val="10"/>
        <rFont val="Arial"/>
        <family val="2"/>
        <charset val="238"/>
      </rPr>
      <t>LEPIDLO FLEX C2FTS1</t>
    </r>
    <r>
      <rPr>
        <sz val="10"/>
        <rFont val="Arial"/>
        <family val="2"/>
        <charset val="238"/>
      </rPr>
      <t xml:space="preserve">
Pro opravy a rekonstrukce</t>
    </r>
  </si>
  <si>
    <r>
      <rPr>
        <b/>
        <sz val="10"/>
        <rFont val="Arial"/>
        <family val="2"/>
        <charset val="238"/>
      </rPr>
      <t>LEPIDLO FLEX C2TES1</t>
    </r>
    <r>
      <rPr>
        <sz val="10"/>
        <rFont val="Arial"/>
        <family val="2"/>
        <charset val="238"/>
      </rPr>
      <t xml:space="preserve">
Bílé pro sklo a přírodní kámen </t>
    </r>
  </si>
  <si>
    <r>
      <rPr>
        <b/>
        <sz val="10"/>
        <rFont val="Arial"/>
        <family val="2"/>
        <charset val="238"/>
      </rPr>
      <t>LEPIDLO FLEX C2TS1</t>
    </r>
    <r>
      <rPr>
        <sz val="10"/>
        <rFont val="Arial"/>
        <family val="2"/>
        <charset val="238"/>
      </rPr>
      <t xml:space="preserve">
Pro keramiku v koupelnách a mokrých prostorách</t>
    </r>
  </si>
  <si>
    <r>
      <rPr>
        <b/>
        <sz val="10"/>
        <rFont val="Arial"/>
        <family val="2"/>
        <charset val="238"/>
      </rPr>
      <t xml:space="preserve">GFDRY </t>
    </r>
    <r>
      <rPr>
        <sz val="10"/>
        <rFont val="Arial"/>
        <family val="2"/>
        <charset val="238"/>
      </rPr>
      <t xml:space="preserve">
Flexibilní spárovací hmota</t>
    </r>
  </si>
  <si>
    <r>
      <rPr>
        <b/>
        <sz val="10"/>
        <rFont val="Arial"/>
        <family val="2"/>
        <charset val="238"/>
      </rPr>
      <t xml:space="preserve">ASI </t>
    </r>
    <r>
      <rPr>
        <sz val="10"/>
        <rFont val="Arial"/>
        <family val="2"/>
        <charset val="238"/>
      </rPr>
      <t xml:space="preserve">
Sanitární silikonový tmel</t>
    </r>
  </si>
  <si>
    <r>
      <t xml:space="preserve">MALTA NA LÍCOVKY 15MPa
</t>
    </r>
    <r>
      <rPr>
        <sz val="10"/>
        <rFont val="Arial"/>
        <family val="2"/>
        <charset val="238"/>
      </rPr>
      <t>2v1: Zdicí a spárovací</t>
    </r>
  </si>
  <si>
    <r>
      <t xml:space="preserve">MALTA NA KÁMEN
</t>
    </r>
    <r>
      <rPr>
        <sz val="10"/>
        <rFont val="Arial"/>
        <family val="2"/>
        <charset val="238"/>
      </rPr>
      <t>3v1: Pokládka, zdění a spárování</t>
    </r>
  </si>
  <si>
    <r>
      <t xml:space="preserve">ZÁSYPOVÝ PÍSEK
</t>
    </r>
    <r>
      <rPr>
        <sz val="10"/>
        <rFont val="Arial"/>
        <family val="2"/>
        <charset val="238"/>
      </rPr>
      <t>Pro dláždění a pokládku</t>
    </r>
  </si>
  <si>
    <r>
      <rPr>
        <b/>
        <sz val="10"/>
        <rFont val="Arial"/>
        <family val="2"/>
        <charset val="238"/>
      </rPr>
      <t>BETON SLOUPKOVÝ</t>
    </r>
    <r>
      <rPr>
        <sz val="10"/>
        <rFont val="Arial"/>
        <family val="2"/>
        <charset val="238"/>
      </rPr>
      <t xml:space="preserve">
Pro zabetonování sloupků, sušáků na prádlo apod.</t>
    </r>
  </si>
  <si>
    <t>Platnost od 1.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</si>
</sst>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"/>
    <numFmt numFmtId="165" formatCode="#,##0&quot; kg balení&quot;"/>
    <numFmt numFmtId="166" formatCode="#,##0.00&quot; l&quot;"/>
    <numFmt numFmtId="167" formatCode="#,##0.00&quot; kus&quot;"/>
    <numFmt numFmtId="168" formatCode="#,##0.00&quot; l balení&quot;"/>
    <numFmt numFmtId="169" formatCode="#,##0.00&quot; m2&quot;"/>
    <numFmt numFmtId="170" formatCode="0.000"/>
    <numFmt numFmtId="171" formatCode="#,##0.00&quot; bm&quot;"/>
    <numFmt numFmtId="172" formatCode="#,##0.00&quot; pár&quot;"/>
    <numFmt numFmtId="173" formatCode="#,##0.00\ &quot;Kč&quot;"/>
    <numFmt numFmtId="174" formatCode="#,##0&quot; ks&quot;"/>
    <numFmt numFmtId="175" formatCode="#,##0.00000"/>
    <numFmt numFmtId="176" formatCode="0.0%"/>
  </numFmts>
  <fonts count="8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trike/>
      <sz val="9"/>
      <name val="Arial"/>
      <family val="2"/>
      <charset val="238"/>
    </font>
    <font>
      <b/>
      <strike/>
      <sz val="9"/>
      <color rgb="FFFF0000"/>
      <name val="Arial"/>
      <family val="2"/>
      <charset val="238"/>
    </font>
    <font>
      <b/>
      <sz val="48"/>
      <color rgb="FF0070C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36"/>
      <color rgb="FF0070C0"/>
      <name val="Arial"/>
      <family val="2"/>
      <charset val="238"/>
    </font>
    <font>
      <sz val="9"/>
      <color theme="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</font>
    <font>
      <sz val="8"/>
      <color theme="1"/>
      <name val="Bookman Old Style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Bookman Old Style"/>
      <family val="2"/>
      <charset val="238"/>
    </font>
    <font>
      <b/>
      <sz val="13"/>
      <color theme="3"/>
      <name val="Bookman Old Style"/>
      <family val="2"/>
      <charset val="238"/>
    </font>
    <font>
      <b/>
      <sz val="11"/>
      <color theme="3"/>
      <name val="Bookman Old Style"/>
      <family val="2"/>
      <charset val="238"/>
    </font>
    <font>
      <sz val="8"/>
      <color rgb="FF006100"/>
      <name val="Bookman Old Style"/>
      <family val="2"/>
      <charset val="238"/>
    </font>
    <font>
      <sz val="8"/>
      <color rgb="FF9C0006"/>
      <name val="Bookman Old Style"/>
      <family val="2"/>
      <charset val="238"/>
    </font>
    <font>
      <sz val="8"/>
      <color rgb="FF9C6500"/>
      <name val="Bookman Old Style"/>
      <family val="2"/>
      <charset val="238"/>
    </font>
    <font>
      <sz val="8"/>
      <color rgb="FF3F3F76"/>
      <name val="Bookman Old Style"/>
      <family val="2"/>
      <charset val="238"/>
    </font>
    <font>
      <b/>
      <sz val="8"/>
      <color rgb="FF3F3F3F"/>
      <name val="Bookman Old Style"/>
      <family val="2"/>
      <charset val="238"/>
    </font>
    <font>
      <b/>
      <sz val="8"/>
      <color rgb="FFFA7D00"/>
      <name val="Bookman Old Style"/>
      <family val="2"/>
      <charset val="238"/>
    </font>
    <font>
      <sz val="8"/>
      <color rgb="FFFA7D00"/>
      <name val="Bookman Old Style"/>
      <family val="2"/>
      <charset val="238"/>
    </font>
    <font>
      <b/>
      <sz val="8"/>
      <color theme="0"/>
      <name val="Bookman Old Style"/>
      <family val="2"/>
      <charset val="238"/>
    </font>
    <font>
      <sz val="8"/>
      <color rgb="FFFF0000"/>
      <name val="Bookman Old Style"/>
      <family val="2"/>
      <charset val="238"/>
    </font>
    <font>
      <i/>
      <sz val="8"/>
      <color rgb="FF7F7F7F"/>
      <name val="Bookman Old Style"/>
      <family val="2"/>
      <charset val="238"/>
    </font>
    <font>
      <b/>
      <sz val="8"/>
      <color theme="1"/>
      <name val="Bookman Old Style"/>
      <family val="2"/>
      <charset val="238"/>
    </font>
    <font>
      <sz val="8"/>
      <color theme="0"/>
      <name val="Bookman Old Styl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1"/>
      <name val="Arial"/>
      <family val="2"/>
      <charset val="238"/>
    </font>
  </fonts>
  <fills count="9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999B"/>
        <bgColor rgb="FF000000"/>
      </patternFill>
    </fill>
    <fill>
      <patternFill patternType="solid">
        <fgColor rgb="FF97999B"/>
        <bgColor indexed="64"/>
      </patternFill>
    </fill>
    <fill>
      <patternFill patternType="solid">
        <fgColor rgb="FF65B5E4"/>
        <bgColor rgb="FF000000"/>
      </patternFill>
    </fill>
    <fill>
      <patternFill patternType="solid">
        <fgColor rgb="FF65B5E4"/>
        <bgColor indexed="64"/>
      </patternFill>
    </fill>
    <fill>
      <patternFill patternType="solid">
        <fgColor rgb="FF00B398"/>
        <bgColor rgb="FF000000"/>
      </patternFill>
    </fill>
    <fill>
      <patternFill patternType="solid">
        <fgColor rgb="FF00B398"/>
        <bgColor indexed="64"/>
      </patternFill>
    </fill>
    <fill>
      <patternFill patternType="solid">
        <fgColor rgb="FF004B87"/>
        <bgColor rgb="FF000000"/>
      </patternFill>
    </fill>
    <fill>
      <patternFill patternType="solid">
        <fgColor rgb="FF004B87"/>
        <bgColor indexed="64"/>
      </patternFill>
    </fill>
    <fill>
      <patternFill patternType="solid">
        <fgColor rgb="FFDF4661"/>
        <bgColor rgb="FF000000"/>
      </patternFill>
    </fill>
    <fill>
      <patternFill patternType="solid">
        <fgColor rgb="FFDF4661"/>
        <bgColor indexed="64"/>
      </patternFill>
    </fill>
    <fill>
      <patternFill patternType="solid">
        <fgColor rgb="FF507F70"/>
        <bgColor rgb="FF000000"/>
      </patternFill>
    </fill>
    <fill>
      <patternFill patternType="solid">
        <fgColor rgb="FF507F7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BC2E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DashDotDot">
        <color indexed="64"/>
      </right>
      <top style="hair">
        <color indexed="64"/>
      </top>
      <bottom style="hair">
        <color indexed="64"/>
      </bottom>
      <diagonal/>
    </border>
    <border>
      <left/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Dot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46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39" fillId="0" borderId="0" applyNumberFormat="0" applyFill="0" applyBorder="0" applyAlignment="0" applyProtection="0"/>
    <xf numFmtId="0" fontId="40" fillId="0" borderId="0"/>
    <xf numFmtId="0" fontId="4" fillId="0" borderId="0"/>
    <xf numFmtId="43" fontId="3" fillId="0" borderId="0" applyFont="0" applyFill="0" applyBorder="0" applyAlignment="0" applyProtection="0"/>
    <xf numFmtId="0" fontId="42" fillId="54" borderId="0" applyNumberFormat="0" applyBorder="0" applyAlignment="0" applyProtection="0"/>
    <xf numFmtId="0" fontId="43" fillId="55" borderId="0" applyNumberFormat="0" applyBorder="0" applyAlignment="0" applyProtection="0"/>
    <xf numFmtId="0" fontId="43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3" fillId="59" borderId="0" applyNumberFormat="0" applyBorder="0" applyAlignment="0" applyProtection="0"/>
    <xf numFmtId="0" fontId="43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3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3" fillId="63" borderId="0" applyNumberFormat="0" applyBorder="0" applyAlignment="0" applyProtection="0"/>
    <xf numFmtId="0" fontId="43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6" borderId="0" applyNumberFormat="0" applyBorder="0" applyAlignment="0" applyProtection="0"/>
    <xf numFmtId="0" fontId="43" fillId="55" borderId="0" applyNumberFormat="0" applyBorder="0" applyAlignment="0" applyProtection="0"/>
    <xf numFmtId="0" fontId="43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67" borderId="0" applyNumberFormat="0" applyBorder="0" applyAlignment="0" applyProtection="0"/>
    <xf numFmtId="0" fontId="43" fillId="68" borderId="0" applyNumberFormat="0" applyBorder="0" applyAlignment="0" applyProtection="0"/>
    <xf numFmtId="0" fontId="43" fillId="60" borderId="0" applyNumberFormat="0" applyBorder="0" applyAlignment="0" applyProtection="0"/>
    <xf numFmtId="0" fontId="42" fillId="69" borderId="0" applyNumberFormat="0" applyBorder="0" applyAlignment="0" applyProtection="0"/>
    <xf numFmtId="0" fontId="44" fillId="60" borderId="0" applyNumberFormat="0" applyBorder="0" applyAlignment="0" applyProtection="0"/>
    <xf numFmtId="0" fontId="45" fillId="70" borderId="45" applyNumberFormat="0" applyAlignment="0" applyProtection="0"/>
    <xf numFmtId="0" fontId="46" fillId="71" borderId="0" applyNumberFormat="0" applyBorder="0" applyAlignment="0" applyProtection="0"/>
    <xf numFmtId="0" fontId="46" fillId="72" borderId="0" applyNumberFormat="0" applyBorder="0" applyAlignment="0" applyProtection="0"/>
    <xf numFmtId="0" fontId="46" fillId="73" borderId="0" applyNumberFormat="0" applyBorder="0" applyAlignment="0" applyProtection="0"/>
    <xf numFmtId="0" fontId="47" fillId="74" borderId="0" applyNumberFormat="0" applyBorder="0" applyAlignment="0" applyProtection="0"/>
    <xf numFmtId="0" fontId="48" fillId="0" borderId="46" applyNumberFormat="0" applyFill="0" applyAlignment="0" applyProtection="0"/>
    <xf numFmtId="0" fontId="49" fillId="0" borderId="47" applyNumberFormat="0" applyFill="0" applyAlignment="0" applyProtection="0"/>
    <xf numFmtId="0" fontId="50" fillId="0" borderId="48" applyNumberFormat="0" applyFill="0" applyAlignment="0" applyProtection="0"/>
    <xf numFmtId="0" fontId="50" fillId="0" borderId="0" applyNumberFormat="0" applyFill="0" applyBorder="0" applyAlignment="0" applyProtection="0"/>
    <xf numFmtId="0" fontId="51" fillId="61" borderId="49" applyNumberFormat="0" applyAlignment="0" applyProtection="0"/>
    <xf numFmtId="0" fontId="52" fillId="69" borderId="45" applyNumberFormat="0" applyAlignment="0" applyProtection="0"/>
    <xf numFmtId="0" fontId="53" fillId="0" borderId="50" applyNumberFormat="0" applyFill="0" applyAlignment="0" applyProtection="0"/>
    <xf numFmtId="0" fontId="54" fillId="69" borderId="0" applyNumberFormat="0" applyBorder="0" applyAlignment="0" applyProtection="0"/>
    <xf numFmtId="0" fontId="4" fillId="68" borderId="51" applyNumberFormat="0" applyFont="0" applyAlignment="0" applyProtection="0"/>
    <xf numFmtId="0" fontId="55" fillId="70" borderId="52" applyNumberFormat="0" applyAlignment="0" applyProtection="0"/>
    <xf numFmtId="4" fontId="56" fillId="75" borderId="53" applyNumberFormat="0" applyProtection="0">
      <alignment vertical="center"/>
    </xf>
    <xf numFmtId="4" fontId="57" fillId="75" borderId="53" applyNumberFormat="0" applyProtection="0">
      <alignment vertical="center"/>
    </xf>
    <xf numFmtId="4" fontId="56" fillId="75" borderId="53" applyNumberFormat="0" applyProtection="0">
      <alignment horizontal="left" vertical="center" indent="1"/>
    </xf>
    <xf numFmtId="0" fontId="56" fillId="75" borderId="53" applyNumberFormat="0" applyProtection="0">
      <alignment horizontal="left" vertical="top" indent="1"/>
    </xf>
    <xf numFmtId="4" fontId="58" fillId="76" borderId="53" applyNumberFormat="0" applyProtection="0">
      <alignment horizontal="right" vertical="center"/>
    </xf>
    <xf numFmtId="4" fontId="58" fillId="77" borderId="53" applyNumberFormat="0" applyProtection="0">
      <alignment horizontal="right" vertical="center"/>
    </xf>
    <xf numFmtId="4" fontId="58" fillId="78" borderId="53" applyNumberFormat="0" applyProtection="0">
      <alignment horizontal="right" vertical="center"/>
    </xf>
    <xf numFmtId="4" fontId="58" fillId="79" borderId="53" applyNumberFormat="0" applyProtection="0">
      <alignment horizontal="right" vertical="center"/>
    </xf>
    <xf numFmtId="4" fontId="58" fillId="80" borderId="53" applyNumberFormat="0" applyProtection="0">
      <alignment horizontal="right" vertical="center"/>
    </xf>
    <xf numFmtId="4" fontId="58" fillId="81" borderId="53" applyNumberFormat="0" applyProtection="0">
      <alignment horizontal="right" vertical="center"/>
    </xf>
    <xf numFmtId="4" fontId="58" fillId="82" borderId="53" applyNumberFormat="0" applyProtection="0">
      <alignment horizontal="right" vertical="center"/>
    </xf>
    <xf numFmtId="4" fontId="58" fillId="83" borderId="53" applyNumberFormat="0" applyProtection="0">
      <alignment horizontal="right" vertical="center"/>
    </xf>
    <xf numFmtId="4" fontId="58" fillId="84" borderId="53" applyNumberFormat="0" applyProtection="0">
      <alignment horizontal="right" vertical="center"/>
    </xf>
    <xf numFmtId="4" fontId="56" fillId="85" borderId="54" applyNumberFormat="0" applyProtection="0">
      <alignment horizontal="left" vertical="center" indent="1"/>
    </xf>
    <xf numFmtId="4" fontId="58" fillId="86" borderId="0" applyNumberFormat="0" applyProtection="0">
      <alignment horizontal="left" vertical="center" indent="1"/>
    </xf>
    <xf numFmtId="4" fontId="59" fillId="87" borderId="0" applyNumberFormat="0" applyProtection="0">
      <alignment horizontal="left" vertical="center" indent="1"/>
    </xf>
    <xf numFmtId="4" fontId="58" fillId="88" borderId="53" applyNumberFormat="0" applyProtection="0">
      <alignment horizontal="right" vertical="center"/>
    </xf>
    <xf numFmtId="4" fontId="60" fillId="86" borderId="0" applyNumberFormat="0" applyProtection="0">
      <alignment horizontal="left" vertical="center" indent="1"/>
    </xf>
    <xf numFmtId="4" fontId="60" fillId="88" borderId="0" applyNumberFormat="0" applyProtection="0">
      <alignment horizontal="left" vertical="center" indent="1"/>
    </xf>
    <xf numFmtId="0" fontId="4" fillId="87" borderId="53" applyNumberFormat="0" applyProtection="0">
      <alignment horizontal="left" vertical="center" indent="1"/>
    </xf>
    <xf numFmtId="0" fontId="4" fillId="87" borderId="53" applyNumberFormat="0" applyProtection="0">
      <alignment horizontal="left" vertical="top" indent="1"/>
    </xf>
    <xf numFmtId="0" fontId="4" fillId="88" borderId="53" applyNumberFormat="0" applyProtection="0">
      <alignment horizontal="left" vertical="center" indent="1"/>
    </xf>
    <xf numFmtId="0" fontId="4" fillId="88" borderId="53" applyNumberFormat="0" applyProtection="0">
      <alignment horizontal="left" vertical="top" indent="1"/>
    </xf>
    <xf numFmtId="0" fontId="4" fillId="89" borderId="53" applyNumberFormat="0" applyProtection="0">
      <alignment horizontal="left" vertical="center" indent="1"/>
    </xf>
    <xf numFmtId="0" fontId="4" fillId="89" borderId="53" applyNumberFormat="0" applyProtection="0">
      <alignment horizontal="left" vertical="top" indent="1"/>
    </xf>
    <xf numFmtId="0" fontId="4" fillId="86" borderId="53" applyNumberFormat="0" applyProtection="0">
      <alignment horizontal="left" vertical="center" indent="1"/>
    </xf>
    <xf numFmtId="0" fontId="4" fillId="86" borderId="53" applyNumberFormat="0" applyProtection="0">
      <alignment horizontal="left" vertical="top" indent="1"/>
    </xf>
    <xf numFmtId="4" fontId="56" fillId="88" borderId="0" applyNumberFormat="0" applyProtection="0">
      <alignment horizontal="left" vertical="center" indent="1"/>
    </xf>
    <xf numFmtId="0" fontId="4" fillId="90" borderId="55" applyNumberFormat="0">
      <protection locked="0"/>
    </xf>
    <xf numFmtId="4" fontId="58" fillId="91" borderId="53" applyNumberFormat="0" applyProtection="0">
      <alignment vertical="center"/>
    </xf>
    <xf numFmtId="4" fontId="61" fillId="91" borderId="53" applyNumberFormat="0" applyProtection="0">
      <alignment vertical="center"/>
    </xf>
    <xf numFmtId="4" fontId="58" fillId="91" borderId="53" applyNumberFormat="0" applyProtection="0">
      <alignment horizontal="left" vertical="center" indent="1"/>
    </xf>
    <xf numFmtId="0" fontId="58" fillId="91" borderId="53" applyNumberFormat="0" applyProtection="0">
      <alignment horizontal="left" vertical="top" indent="1"/>
    </xf>
    <xf numFmtId="4" fontId="58" fillId="86" borderId="53" applyNumberFormat="0" applyProtection="0">
      <alignment horizontal="right" vertical="center"/>
    </xf>
    <xf numFmtId="4" fontId="61" fillId="86" borderId="53" applyNumberFormat="0" applyProtection="0">
      <alignment horizontal="right" vertical="center"/>
    </xf>
    <xf numFmtId="4" fontId="58" fillId="88" borderId="53" applyNumberFormat="0" applyProtection="0">
      <alignment horizontal="left" vertical="center" indent="1"/>
    </xf>
    <xf numFmtId="0" fontId="58" fillId="88" borderId="53" applyNumberFormat="0" applyProtection="0">
      <alignment horizontal="left" vertical="top" indent="1"/>
    </xf>
    <xf numFmtId="4" fontId="62" fillId="92" borderId="0" applyNumberFormat="0" applyProtection="0">
      <alignment horizontal="left" vertical="center" indent="1"/>
    </xf>
    <xf numFmtId="4" fontId="63" fillId="86" borderId="53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46" fillId="0" borderId="56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9" fillId="0" borderId="38" applyNumberFormat="0" applyFill="0" applyAlignment="0" applyProtection="0"/>
    <xf numFmtId="0" fontId="69" fillId="0" borderId="0" applyNumberFormat="0" applyFill="0" applyBorder="0" applyAlignment="0" applyProtection="0"/>
    <xf numFmtId="0" fontId="70" fillId="23" borderId="0" applyNumberFormat="0" applyBorder="0" applyAlignment="0" applyProtection="0"/>
    <xf numFmtId="0" fontId="71" fillId="24" borderId="0" applyNumberFormat="0" applyBorder="0" applyAlignment="0" applyProtection="0"/>
    <xf numFmtId="0" fontId="72" fillId="25" borderId="0" applyNumberFormat="0" applyBorder="0" applyAlignment="0" applyProtection="0"/>
    <xf numFmtId="0" fontId="73" fillId="26" borderId="39" applyNumberFormat="0" applyAlignment="0" applyProtection="0"/>
    <xf numFmtId="0" fontId="74" fillId="27" borderId="40" applyNumberFormat="0" applyAlignment="0" applyProtection="0"/>
    <xf numFmtId="0" fontId="75" fillId="27" borderId="39" applyNumberFormat="0" applyAlignment="0" applyProtection="0"/>
    <xf numFmtId="0" fontId="76" fillId="0" borderId="41" applyNumberFormat="0" applyFill="0" applyAlignment="0" applyProtection="0"/>
    <xf numFmtId="0" fontId="77" fillId="28" borderId="42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44" applyNumberFormat="0" applyFill="0" applyAlignment="0" applyProtection="0"/>
    <xf numFmtId="0" fontId="8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81" fillId="33" borderId="0" applyNumberFormat="0" applyBorder="0" applyAlignment="0" applyProtection="0"/>
    <xf numFmtId="0" fontId="8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81" fillId="37" borderId="0" applyNumberFormat="0" applyBorder="0" applyAlignment="0" applyProtection="0"/>
    <xf numFmtId="0" fontId="8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81" fillId="41" borderId="0" applyNumberFormat="0" applyBorder="0" applyAlignment="0" applyProtection="0"/>
    <xf numFmtId="0" fontId="8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81" fillId="45" borderId="0" applyNumberFormat="0" applyBorder="0" applyAlignment="0" applyProtection="0"/>
    <xf numFmtId="0" fontId="8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81" fillId="49" borderId="0" applyNumberFormat="0" applyBorder="0" applyAlignment="0" applyProtection="0"/>
    <xf numFmtId="0" fontId="8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81" fillId="53" borderId="0" applyNumberFormat="0" applyBorder="0" applyAlignment="0" applyProtection="0"/>
    <xf numFmtId="0" fontId="41" fillId="0" borderId="0"/>
    <xf numFmtId="0" fontId="4" fillId="0" borderId="0"/>
    <xf numFmtId="0" fontId="41" fillId="29" borderId="43" applyNumberFormat="0" applyFont="0" applyAlignment="0" applyProtection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82" fillId="0" borderId="0"/>
    <xf numFmtId="0" fontId="41" fillId="0" borderId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586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49" fontId="5" fillId="2" borderId="6" xfId="1" applyNumberFormat="1" applyFont="1" applyFill="1" applyBorder="1" applyAlignment="1">
      <alignment horizontal="center" vertical="center"/>
    </xf>
    <xf numFmtId="0" fontId="8" fillId="17" borderId="13" xfId="1" applyFont="1" applyFill="1" applyBorder="1" applyAlignment="1">
      <alignment horizontal="center" vertical="center" wrapText="1"/>
    </xf>
    <xf numFmtId="1" fontId="8" fillId="6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6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6" borderId="3" xfId="1" applyNumberFormat="1" applyFont="1" applyFill="1" applyBorder="1" applyAlignment="1" applyProtection="1">
      <alignment horizontal="center" vertical="center" wrapText="1"/>
      <protection locked="0"/>
    </xf>
    <xf numFmtId="3" fontId="8" fillId="6" borderId="1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/>
      <protection locked="0"/>
    </xf>
    <xf numFmtId="4" fontId="7" fillId="0" borderId="19" xfId="1" applyNumberFormat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4" fillId="5" borderId="4" xfId="1" applyFont="1" applyFill="1" applyBorder="1" applyAlignment="1" applyProtection="1">
      <alignment horizontal="left" vertical="center"/>
      <protection locked="0"/>
    </xf>
    <xf numFmtId="4" fontId="7" fillId="0" borderId="6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7" fillId="0" borderId="7" xfId="1" applyNumberFormat="1" applyFont="1" applyBorder="1" applyAlignment="1" applyProtection="1">
      <alignment horizontal="center" vertical="center"/>
      <protection locked="0"/>
    </xf>
    <xf numFmtId="0" fontId="10" fillId="7" borderId="4" xfId="1" applyFont="1" applyFill="1" applyBorder="1" applyAlignment="1" applyProtection="1">
      <alignment horizontal="left" vertical="center"/>
      <protection locked="0"/>
    </xf>
    <xf numFmtId="0" fontId="10" fillId="7" borderId="4" xfId="1" applyFont="1" applyFill="1" applyBorder="1" applyAlignment="1" applyProtection="1">
      <alignment vertical="center"/>
      <protection locked="0"/>
    </xf>
    <xf numFmtId="3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1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4" fontId="7" fillId="0" borderId="20" xfId="1" applyNumberFormat="1" applyFont="1" applyBorder="1" applyAlignment="1" applyProtection="1">
      <alignment horizontal="center" vertical="center" wrapText="1"/>
      <protection locked="0"/>
    </xf>
    <xf numFmtId="1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4" fontId="7" fillId="0" borderId="5" xfId="1" applyNumberFormat="1" applyFont="1" applyBorder="1" applyAlignment="1" applyProtection="1">
      <alignment horizontal="center" vertical="center"/>
      <protection locked="0"/>
    </xf>
    <xf numFmtId="4" fontId="7" fillId="0" borderId="1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1" fontId="7" fillId="0" borderId="11" xfId="1" applyNumberFormat="1" applyFont="1" applyBorder="1" applyAlignment="1" applyProtection="1">
      <alignment horizontal="center" vertical="center"/>
      <protection locked="0"/>
    </xf>
    <xf numFmtId="4" fontId="7" fillId="0" borderId="11" xfId="1" applyNumberFormat="1" applyFont="1" applyBorder="1" applyAlignment="1" applyProtection="1">
      <alignment horizontal="center" vertical="center"/>
      <protection locked="0"/>
    </xf>
    <xf numFmtId="4" fontId="7" fillId="0" borderId="22" xfId="1" applyNumberFormat="1" applyFont="1" applyBorder="1" applyAlignment="1" applyProtection="1">
      <alignment horizontal="center" vertical="center" wrapText="1"/>
      <protection locked="0"/>
    </xf>
    <xf numFmtId="1" fontId="6" fillId="0" borderId="5" xfId="1" applyNumberFormat="1" applyFont="1" applyBorder="1" applyAlignment="1" applyProtection="1">
      <alignment horizontal="center" vertical="center"/>
      <protection locked="0"/>
    </xf>
    <xf numFmtId="4" fontId="7" fillId="0" borderId="21" xfId="1" applyNumberFormat="1" applyFont="1" applyBorder="1" applyAlignment="1" applyProtection="1">
      <alignment horizontal="center" vertical="center" wrapText="1"/>
      <protection locked="0"/>
    </xf>
    <xf numFmtId="1" fontId="4" fillId="0" borderId="5" xfId="1" applyNumberFormat="1" applyFont="1" applyBorder="1" applyAlignment="1" applyProtection="1">
      <alignment horizontal="center" vertical="center" wrapText="1"/>
      <protection locked="0"/>
    </xf>
    <xf numFmtId="1" fontId="4" fillId="0" borderId="5" xfId="1" applyNumberFormat="1" applyFont="1" applyBorder="1" applyAlignment="1" applyProtection="1">
      <alignment horizontal="center" vertical="center"/>
      <protection locked="0"/>
    </xf>
    <xf numFmtId="1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" fontId="7" fillId="0" borderId="10" xfId="1" applyNumberFormat="1" applyFont="1" applyBorder="1" applyAlignment="1" applyProtection="1">
      <alignment horizontal="center" vertical="center"/>
      <protection locked="0"/>
    </xf>
    <xf numFmtId="4" fontId="7" fillId="0" borderId="10" xfId="1" applyNumberFormat="1" applyFont="1" applyBorder="1" applyAlignment="1" applyProtection="1">
      <alignment horizontal="center" vertical="center"/>
      <protection locked="0"/>
    </xf>
    <xf numFmtId="4" fontId="7" fillId="0" borderId="13" xfId="1" applyNumberFormat="1" applyFont="1" applyBorder="1" applyAlignment="1" applyProtection="1">
      <alignment horizontal="center" vertical="center"/>
      <protection locked="0"/>
    </xf>
    <xf numFmtId="1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</xf>
    <xf numFmtId="2" fontId="14" fillId="0" borderId="6" xfId="1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" fontId="7" fillId="0" borderId="4" xfId="1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" fontId="7" fillId="0" borderId="6" xfId="1" applyNumberFormat="1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0" fillId="9" borderId="4" xfId="1" applyFont="1" applyFill="1" applyBorder="1" applyAlignment="1" applyProtection="1">
      <alignment horizontal="left" vertical="center"/>
      <protection locked="0"/>
    </xf>
    <xf numFmtId="3" fontId="8" fillId="10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10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10" borderId="19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4" fillId="9" borderId="4" xfId="1" applyFont="1" applyFill="1" applyBorder="1" applyAlignment="1" applyProtection="1">
      <alignment horizontal="left" vertical="center"/>
      <protection locked="0"/>
    </xf>
    <xf numFmtId="0" fontId="21" fillId="11" borderId="4" xfId="1" applyFont="1" applyFill="1" applyBorder="1" applyAlignment="1" applyProtection="1">
      <alignment horizontal="left" vertical="center"/>
      <protection locked="0"/>
    </xf>
    <xf numFmtId="1" fontId="23" fillId="12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12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12" borderId="5" xfId="1" applyNumberFormat="1" applyFont="1" applyFill="1" applyBorder="1" applyAlignment="1" applyProtection="1">
      <alignment horizontal="center" vertical="center" wrapText="1"/>
      <protection locked="0"/>
    </xf>
    <xf numFmtId="3" fontId="23" fillId="12" borderId="19" xfId="1" applyNumberFormat="1" applyFont="1" applyFill="1" applyBorder="1" applyAlignment="1" applyProtection="1">
      <alignment horizontal="center" vertical="center" wrapText="1"/>
      <protection locked="0"/>
    </xf>
    <xf numFmtId="0" fontId="9" fillId="11" borderId="4" xfId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>
      <alignment horizontal="left" vertical="center"/>
    </xf>
    <xf numFmtId="3" fontId="7" fillId="0" borderId="6" xfId="1" applyNumberFormat="1" applyFont="1" applyBorder="1" applyAlignment="1" applyProtection="1">
      <alignment horizontal="center" vertical="center" wrapText="1"/>
      <protection locked="0"/>
    </xf>
    <xf numFmtId="4" fontId="7" fillId="0" borderId="7" xfId="1" applyNumberFormat="1" applyFont="1" applyBorder="1" applyAlignment="1" applyProtection="1">
      <alignment horizontal="center" vertical="center" wrapText="1"/>
      <protection locked="0"/>
    </xf>
    <xf numFmtId="0" fontId="10" fillId="13" borderId="4" xfId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23" fillId="16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16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16" borderId="5" xfId="1" applyNumberFormat="1" applyFont="1" applyFill="1" applyBorder="1" applyAlignment="1" applyProtection="1">
      <alignment horizontal="center" vertical="center" wrapText="1"/>
      <protection locked="0"/>
    </xf>
    <xf numFmtId="3" fontId="23" fillId="16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2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26" fillId="7" borderId="4" xfId="1" applyFont="1" applyFill="1" applyBorder="1" applyAlignment="1" applyProtection="1">
      <alignment horizontal="left" vertical="center"/>
      <protection locked="0"/>
    </xf>
    <xf numFmtId="0" fontId="19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5" fillId="0" borderId="0" xfId="1" quotePrefix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29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30" fillId="0" borderId="0" xfId="1" applyFont="1" applyAlignment="1">
      <alignment horizontal="left" vertical="center"/>
    </xf>
    <xf numFmtId="1" fontId="3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0" borderId="29" xfId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</xf>
    <xf numFmtId="0" fontId="4" fillId="0" borderId="29" xfId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/>
    </xf>
    <xf numFmtId="4" fontId="7" fillId="0" borderId="0" xfId="1" applyNumberFormat="1" applyFont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23" fillId="14" borderId="5" xfId="1" applyNumberFormat="1" applyFont="1" applyFill="1" applyBorder="1" applyAlignment="1" applyProtection="1">
      <alignment horizontal="center" vertical="center" wrapText="1"/>
      <protection locked="0"/>
    </xf>
    <xf numFmtId="3" fontId="23" fillId="14" borderId="1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0" xfId="1" applyNumberFormat="1" applyFont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left" vertical="center"/>
      <protection locked="0"/>
    </xf>
    <xf numFmtId="0" fontId="7" fillId="7" borderId="4" xfId="1" applyFont="1" applyFill="1" applyBorder="1" applyAlignment="1" applyProtection="1">
      <alignment horizontal="left" vertical="center"/>
      <protection locked="0"/>
    </xf>
    <xf numFmtId="3" fontId="8" fillId="8" borderId="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3" xfId="1" applyNumberFormat="1" applyFont="1" applyBorder="1" applyAlignment="1" applyProtection="1">
      <alignment horizontal="center" vertical="center" wrapText="1"/>
      <protection locked="0"/>
    </xf>
    <xf numFmtId="4" fontId="7" fillId="0" borderId="10" xfId="1" applyNumberFormat="1" applyFont="1" applyBorder="1" applyAlignment="1" applyProtection="1">
      <alignment horizontal="center" vertical="center" wrapText="1"/>
      <protection locked="0"/>
    </xf>
    <xf numFmtId="4" fontId="7" fillId="0" borderId="11" xfId="1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>
      <alignment horizontal="center" vertical="center"/>
    </xf>
    <xf numFmtId="1" fontId="8" fillId="10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10" borderId="4" xfId="1" applyNumberFormat="1" applyFont="1" applyFill="1" applyBorder="1" applyAlignment="1" applyProtection="1">
      <alignment horizontal="center" vertical="center" wrapText="1"/>
      <protection locked="0"/>
    </xf>
    <xf numFmtId="1" fontId="23" fillId="12" borderId="4" xfId="1" applyNumberFormat="1" applyFont="1" applyFill="1" applyBorder="1" applyAlignment="1" applyProtection="1">
      <alignment horizontal="center" vertical="center" wrapText="1"/>
      <protection locked="0"/>
    </xf>
    <xf numFmtId="3" fontId="23" fillId="12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11" borderId="3" xfId="1" applyFont="1" applyFill="1" applyBorder="1" applyAlignment="1" applyProtection="1">
      <alignment horizontal="left" vertical="center"/>
      <protection locked="0"/>
    </xf>
    <xf numFmtId="1" fontId="23" fillId="16" borderId="4" xfId="1" applyNumberFormat="1" applyFont="1" applyFill="1" applyBorder="1" applyAlignment="1" applyProtection="1">
      <alignment horizontal="center" vertical="center" wrapText="1"/>
      <protection locked="0"/>
    </xf>
    <xf numFmtId="3" fontId="23" fillId="16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3" fontId="7" fillId="0" borderId="13" xfId="1" applyNumberFormat="1" applyFont="1" applyBorder="1" applyAlignment="1" applyProtection="1">
      <alignment horizontal="center" vertical="center" wrapText="1"/>
      <protection locked="0"/>
    </xf>
    <xf numFmtId="0" fontId="20" fillId="0" borderId="6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3" fontId="5" fillId="0" borderId="0" xfId="1" applyNumberFormat="1" applyFont="1" applyAlignment="1">
      <alignment horizontal="left" vertical="center"/>
    </xf>
    <xf numFmtId="166" fontId="7" fillId="0" borderId="13" xfId="1" applyNumberFormat="1" applyFont="1" applyBorder="1" applyAlignment="1" applyProtection="1">
      <alignment horizontal="center" vertical="center" wrapText="1"/>
      <protection locked="0"/>
    </xf>
    <xf numFmtId="2" fontId="7" fillId="0" borderId="13" xfId="1" applyNumberFormat="1" applyFont="1" applyBorder="1" applyAlignment="1" applyProtection="1">
      <alignment horizontal="center" vertical="center" wrapText="1"/>
      <protection locked="0"/>
    </xf>
    <xf numFmtId="166" fontId="7" fillId="0" borderId="22" xfId="1" applyNumberFormat="1" applyFont="1" applyBorder="1" applyAlignment="1" applyProtection="1">
      <alignment horizontal="center" vertical="center" wrapText="1"/>
      <protection locked="0"/>
    </xf>
    <xf numFmtId="167" fontId="7" fillId="0" borderId="6" xfId="1" applyNumberFormat="1" applyFont="1" applyBorder="1" applyAlignment="1" applyProtection="1">
      <alignment horizontal="center" vertical="center" wrapText="1"/>
      <protection locked="0"/>
    </xf>
    <xf numFmtId="167" fontId="7" fillId="0" borderId="19" xfId="1" applyNumberFormat="1" applyFont="1" applyBorder="1" applyAlignment="1" applyProtection="1">
      <alignment horizontal="center" vertical="center" wrapText="1"/>
      <protection locked="0"/>
    </xf>
    <xf numFmtId="1" fontId="23" fillId="14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14" borderId="6" xfId="1" applyNumberFormat="1" applyFont="1" applyFill="1" applyBorder="1" applyAlignment="1" applyProtection="1">
      <alignment horizontal="center" vertical="center" wrapText="1"/>
      <protection locked="0"/>
    </xf>
    <xf numFmtId="1" fontId="23" fillId="14" borderId="4" xfId="1" applyNumberFormat="1" applyFont="1" applyFill="1" applyBorder="1" applyAlignment="1" applyProtection="1">
      <alignment horizontal="center" vertical="center" wrapText="1"/>
      <protection locked="0"/>
    </xf>
    <xf numFmtId="3" fontId="23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9" borderId="3" xfId="1" applyFont="1" applyFill="1" applyBorder="1" applyAlignment="1" applyProtection="1">
      <alignment horizontal="left" vertical="center"/>
      <protection locked="0"/>
    </xf>
    <xf numFmtId="0" fontId="5" fillId="9" borderId="4" xfId="1" applyFont="1" applyFill="1" applyBorder="1" applyAlignment="1" applyProtection="1">
      <alignment horizontal="left" vertical="center"/>
      <protection locked="0"/>
    </xf>
    <xf numFmtId="1" fontId="7" fillId="0" borderId="6" xfId="1" applyNumberFormat="1" applyFont="1" applyBorder="1" applyAlignment="1" applyProtection="1">
      <alignment horizontal="center" vertical="center" wrapText="1"/>
      <protection locked="0"/>
    </xf>
    <xf numFmtId="3" fontId="7" fillId="0" borderId="6" xfId="1" applyNumberFormat="1" applyFont="1" applyBorder="1" applyAlignment="1" applyProtection="1">
      <alignment horizontal="center" vertical="center"/>
      <protection locked="0"/>
    </xf>
    <xf numFmtId="0" fontId="5" fillId="7" borderId="3" xfId="1" applyFont="1" applyFill="1" applyBorder="1" applyAlignment="1" applyProtection="1">
      <alignment horizontal="left" vertical="center"/>
      <protection locked="0"/>
    </xf>
    <xf numFmtId="0" fontId="5" fillId="5" borderId="3" xfId="1" applyFont="1" applyFill="1" applyBorder="1" applyAlignment="1" applyProtection="1">
      <alignment horizontal="left" vertical="center"/>
      <protection locked="0"/>
    </xf>
    <xf numFmtId="0" fontId="5" fillId="5" borderId="4" xfId="1" applyFont="1" applyFill="1" applyBorder="1" applyAlignment="1" applyProtection="1">
      <alignment horizontal="left" vertical="center"/>
      <protection locked="0"/>
    </xf>
    <xf numFmtId="0" fontId="5" fillId="7" borderId="17" xfId="1" applyFont="1" applyFill="1" applyBorder="1" applyAlignment="1" applyProtection="1">
      <alignment horizontal="left" vertical="center"/>
      <protection locked="0"/>
    </xf>
    <xf numFmtId="0" fontId="22" fillId="5" borderId="3" xfId="1" applyFont="1" applyFill="1" applyBorder="1" applyAlignment="1" applyProtection="1">
      <alignment vertical="center"/>
      <protection locked="0"/>
    </xf>
    <xf numFmtId="0" fontId="10" fillId="13" borderId="3" xfId="1" applyFont="1" applyFill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38" fillId="0" borderId="0" xfId="1" applyFont="1" applyAlignment="1">
      <alignment vertical="center"/>
    </xf>
    <xf numFmtId="0" fontId="38" fillId="0" borderId="0" xfId="0" applyFont="1"/>
    <xf numFmtId="164" fontId="7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5" fillId="7" borderId="4" xfId="1" applyFont="1" applyFill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30" fillId="0" borderId="0" xfId="1" applyFont="1" applyAlignment="1" applyProtection="1">
      <alignment vertical="center" wrapText="1"/>
      <protection locked="0"/>
    </xf>
    <xf numFmtId="0" fontId="35" fillId="0" borderId="0" xfId="1" applyFont="1" applyAlignment="1">
      <alignment vertical="center" wrapText="1"/>
    </xf>
    <xf numFmtId="0" fontId="35" fillId="0" borderId="0" xfId="1" applyFont="1" applyAlignment="1" applyProtection="1">
      <alignment vertical="center"/>
      <protection locked="0"/>
    </xf>
    <xf numFmtId="0" fontId="22" fillId="7" borderId="4" xfId="1" applyFont="1" applyFill="1" applyBorder="1" applyAlignment="1" applyProtection="1">
      <alignment vertical="center"/>
      <protection locked="0"/>
    </xf>
    <xf numFmtId="0" fontId="8" fillId="7" borderId="4" xfId="1" applyFont="1" applyFill="1" applyBorder="1" applyAlignment="1" applyProtection="1">
      <alignment horizontal="center" vertical="center"/>
      <protection locked="0"/>
    </xf>
    <xf numFmtId="0" fontId="5" fillId="7" borderId="4" xfId="1" applyFont="1" applyFill="1" applyBorder="1" applyAlignment="1" applyProtection="1">
      <alignment horizontal="center" vertical="center"/>
      <protection locked="0"/>
    </xf>
    <xf numFmtId="0" fontId="5" fillId="7" borderId="5" xfId="1" applyFont="1" applyFill="1" applyBorder="1" applyAlignment="1" applyProtection="1">
      <alignment horizontal="left" vertical="center"/>
      <protection locked="0"/>
    </xf>
    <xf numFmtId="0" fontId="8" fillId="7" borderId="4" xfId="1" applyFont="1" applyFill="1" applyBorder="1" applyAlignment="1" applyProtection="1">
      <alignment horizontal="center" vertical="center" wrapText="1"/>
      <protection locked="0"/>
    </xf>
    <xf numFmtId="0" fontId="5" fillId="7" borderId="28" xfId="1" applyFont="1" applyFill="1" applyBorder="1" applyAlignment="1" applyProtection="1">
      <alignment horizontal="left" vertical="center"/>
      <protection locked="0"/>
    </xf>
    <xf numFmtId="170" fontId="7" fillId="0" borderId="6" xfId="1" applyNumberFormat="1" applyFont="1" applyBorder="1" applyAlignment="1" applyProtection="1">
      <alignment horizontal="center" vertical="center"/>
      <protection locked="0"/>
    </xf>
    <xf numFmtId="0" fontId="5" fillId="7" borderId="3" xfId="1" applyFont="1" applyFill="1" applyBorder="1" applyAlignment="1" applyProtection="1">
      <alignment vertical="center"/>
      <protection locked="0"/>
    </xf>
    <xf numFmtId="171" fontId="7" fillId="0" borderId="6" xfId="1" applyNumberFormat="1" applyFont="1" applyBorder="1" applyAlignment="1" applyProtection="1">
      <alignment horizontal="center" vertical="center"/>
      <protection locked="0"/>
    </xf>
    <xf numFmtId="167" fontId="7" fillId="0" borderId="6" xfId="1" applyNumberFormat="1" applyFont="1" applyBorder="1" applyAlignment="1" applyProtection="1">
      <alignment horizontal="center" vertical="center"/>
      <protection locked="0"/>
    </xf>
    <xf numFmtId="172" fontId="7" fillId="0" borderId="6" xfId="1" applyNumberFormat="1" applyFont="1" applyBorder="1" applyAlignment="1" applyProtection="1">
      <alignment horizontal="center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0" fontId="5" fillId="13" borderId="3" xfId="1" applyFont="1" applyFill="1" applyBorder="1" applyAlignment="1" applyProtection="1">
      <alignment vertical="center"/>
      <protection locked="0"/>
    </xf>
    <xf numFmtId="0" fontId="22" fillId="13" borderId="4" xfId="1" applyFont="1" applyFill="1" applyBorder="1" applyAlignment="1" applyProtection="1">
      <alignment vertical="center"/>
      <protection locked="0"/>
    </xf>
    <xf numFmtId="0" fontId="8" fillId="13" borderId="4" xfId="1" applyFont="1" applyFill="1" applyBorder="1" applyAlignment="1" applyProtection="1">
      <alignment horizontal="center" vertical="center"/>
      <protection locked="0"/>
    </xf>
    <xf numFmtId="0" fontId="8" fillId="13" borderId="4" xfId="1" applyFont="1" applyFill="1" applyBorder="1" applyAlignment="1" applyProtection="1">
      <alignment horizontal="center" vertical="center" wrapText="1"/>
      <protection locked="0"/>
    </xf>
    <xf numFmtId="3" fontId="8" fillId="14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13" borderId="28" xfId="1" applyFont="1" applyFill="1" applyBorder="1" applyAlignment="1" applyProtection="1">
      <alignment horizontal="left" vertical="center"/>
      <protection locked="0"/>
    </xf>
    <xf numFmtId="0" fontId="5" fillId="13" borderId="4" xfId="1" applyFont="1" applyFill="1" applyBorder="1" applyAlignment="1" applyProtection="1">
      <alignment horizontal="left" vertical="center"/>
      <protection locked="0"/>
    </xf>
    <xf numFmtId="0" fontId="5" fillId="13" borderId="4" xfId="1" applyFont="1" applyFill="1" applyBorder="1" applyAlignment="1" applyProtection="1">
      <alignment horizontal="center" vertical="center"/>
      <protection locked="0"/>
    </xf>
    <xf numFmtId="0" fontId="5" fillId="13" borderId="5" xfId="1" applyFont="1" applyFill="1" applyBorder="1" applyAlignment="1" applyProtection="1">
      <alignment horizontal="left" vertical="center"/>
      <protection locked="0"/>
    </xf>
    <xf numFmtId="0" fontId="22" fillId="20" borderId="4" xfId="1" applyFont="1" applyFill="1" applyBorder="1" applyAlignment="1" applyProtection="1">
      <alignment horizontal="left" vertical="center"/>
      <protection locked="0"/>
    </xf>
    <xf numFmtId="0" fontId="21" fillId="20" borderId="4" xfId="1" applyFont="1" applyFill="1" applyBorder="1" applyAlignment="1" applyProtection="1">
      <alignment vertical="center"/>
      <protection locked="0"/>
    </xf>
    <xf numFmtId="3" fontId="23" fillId="21" borderId="6" xfId="1" applyNumberFormat="1" applyFont="1" applyFill="1" applyBorder="1" applyAlignment="1" applyProtection="1">
      <alignment horizontal="center" vertical="center" wrapText="1"/>
      <protection locked="0"/>
    </xf>
    <xf numFmtId="3" fontId="23" fillId="21" borderId="30" xfId="1" applyNumberFormat="1" applyFont="1" applyFill="1" applyBorder="1" applyAlignment="1" applyProtection="1">
      <alignment horizontal="center" vertical="center" wrapText="1"/>
      <protection locked="0"/>
    </xf>
    <xf numFmtId="0" fontId="8" fillId="21" borderId="27" xfId="1" applyFont="1" applyFill="1" applyBorder="1" applyAlignment="1">
      <alignment horizontal="center" vertical="center" wrapText="1"/>
    </xf>
    <xf numFmtId="0" fontId="8" fillId="21" borderId="6" xfId="1" applyFont="1" applyFill="1" applyBorder="1" applyAlignment="1">
      <alignment horizontal="center" vertical="center" wrapText="1"/>
    </xf>
    <xf numFmtId="0" fontId="7" fillId="21" borderId="6" xfId="1" applyFont="1" applyFill="1" applyBorder="1" applyAlignment="1">
      <alignment horizontal="center" vertical="center"/>
    </xf>
    <xf numFmtId="0" fontId="5" fillId="20" borderId="4" xfId="1" applyFont="1" applyFill="1" applyBorder="1" applyAlignment="1" applyProtection="1">
      <alignment vertical="center"/>
      <protection locked="0"/>
    </xf>
    <xf numFmtId="4" fontId="7" fillId="0" borderId="5" xfId="1" applyNumberFormat="1" applyFont="1" applyBorder="1" applyAlignment="1" applyProtection="1">
      <alignment horizontal="center" vertical="center" wrapText="1"/>
      <protection locked="0"/>
    </xf>
    <xf numFmtId="1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>
      <alignment horizontal="center" vertical="center"/>
    </xf>
    <xf numFmtId="1" fontId="8" fillId="10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1" applyNumberFormat="1" applyFont="1" applyBorder="1" applyAlignment="1" applyProtection="1">
      <alignment horizontal="center" vertical="center"/>
      <protection locked="0"/>
    </xf>
    <xf numFmtId="1" fontId="8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4" xfId="1" applyFont="1" applyFill="1" applyBorder="1" applyAlignment="1" applyProtection="1">
      <alignment horizontal="left" vertical="center"/>
      <protection locked="0"/>
    </xf>
    <xf numFmtId="1" fontId="7" fillId="0" borderId="6" xfId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0" xfId="1" applyFont="1" applyAlignment="1" applyProtection="1">
      <alignment vertical="center"/>
      <protection locked="0"/>
    </xf>
    <xf numFmtId="0" fontId="32" fillId="0" borderId="0" xfId="1" applyFont="1" applyAlignment="1">
      <alignment horizontal="left" vertical="center" wrapText="1"/>
    </xf>
    <xf numFmtId="4" fontId="7" fillId="0" borderId="0" xfId="1" applyNumberFormat="1" applyFont="1" applyAlignment="1">
      <alignment horizontal="center" vertical="center"/>
    </xf>
    <xf numFmtId="4" fontId="16" fillId="0" borderId="6" xfId="1" applyNumberFormat="1" applyFont="1" applyBorder="1" applyAlignment="1" applyProtection="1">
      <alignment horizontal="center" vertical="center" wrapText="1"/>
      <protection locked="0"/>
    </xf>
    <xf numFmtId="0" fontId="4" fillId="22" borderId="9" xfId="1" applyFont="1" applyFill="1" applyBorder="1" applyAlignment="1" applyProtection="1">
      <alignment horizontal="center" vertical="center"/>
      <protection locked="0"/>
    </xf>
    <xf numFmtId="4" fontId="7" fillId="0" borderId="24" xfId="1" applyNumberFormat="1" applyFont="1" applyBorder="1" applyAlignment="1" applyProtection="1">
      <alignment horizontal="center" vertical="center" wrapText="1"/>
      <protection locked="0"/>
    </xf>
    <xf numFmtId="4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0" fontId="20" fillId="22" borderId="6" xfId="1" applyFont="1" applyFill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1" fontId="7" fillId="0" borderId="13" xfId="1" applyNumberFormat="1" applyFont="1" applyBorder="1" applyAlignment="1" applyProtection="1">
      <alignment horizontal="center" vertical="center"/>
      <protection locked="0"/>
    </xf>
    <xf numFmtId="0" fontId="19" fillId="0" borderId="6" xfId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center" wrapText="1"/>
    </xf>
    <xf numFmtId="164" fontId="7" fillId="0" borderId="4" xfId="1" applyNumberFormat="1" applyFont="1" applyBorder="1" applyAlignment="1" applyProtection="1">
      <alignment horizontal="center" vertical="center"/>
      <protection locked="0"/>
    </xf>
    <xf numFmtId="3" fontId="7" fillId="0" borderId="4" xfId="1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right" vertical="center"/>
      <protection locked="0"/>
    </xf>
    <xf numFmtId="0" fontId="8" fillId="22" borderId="0" xfId="1" applyFont="1" applyFill="1" applyAlignment="1">
      <alignment horizontal="center" vertical="center" wrapText="1"/>
    </xf>
    <xf numFmtId="1" fontId="4" fillId="22" borderId="5" xfId="0" applyNumberFormat="1" applyFont="1" applyFill="1" applyBorder="1" applyAlignment="1">
      <alignment horizontal="center" vertical="center"/>
    </xf>
    <xf numFmtId="0" fontId="5" fillId="22" borderId="6" xfId="1" applyFont="1" applyFill="1" applyBorder="1" applyAlignment="1" applyProtection="1">
      <alignment horizontal="center" vertical="center"/>
      <protection locked="0"/>
    </xf>
    <xf numFmtId="0" fontId="4" fillId="22" borderId="6" xfId="0" applyFont="1" applyFill="1" applyBorder="1" applyAlignment="1">
      <alignment horizontal="left" vertical="center" wrapText="1"/>
    </xf>
    <xf numFmtId="0" fontId="7" fillId="22" borderId="6" xfId="1" applyFont="1" applyFill="1" applyBorder="1" applyAlignment="1" applyProtection="1">
      <alignment horizontal="center" vertical="center"/>
      <protection locked="0"/>
    </xf>
    <xf numFmtId="2" fontId="7" fillId="22" borderId="6" xfId="1" applyNumberFormat="1" applyFont="1" applyFill="1" applyBorder="1" applyAlignment="1" applyProtection="1">
      <alignment horizontal="center" vertical="center"/>
      <protection locked="0"/>
    </xf>
    <xf numFmtId="170" fontId="7" fillId="22" borderId="6" xfId="1" applyNumberFormat="1" applyFont="1" applyFill="1" applyBorder="1" applyAlignment="1" applyProtection="1">
      <alignment horizontal="center" vertical="center"/>
      <protection locked="0"/>
    </xf>
    <xf numFmtId="4" fontId="7" fillId="22" borderId="30" xfId="1" applyNumberFormat="1" applyFont="1" applyFill="1" applyBorder="1" applyAlignment="1" applyProtection="1">
      <alignment horizontal="center" vertical="center" wrapText="1"/>
      <protection locked="0"/>
    </xf>
    <xf numFmtId="4" fontId="7" fillId="22" borderId="5" xfId="1" applyNumberFormat="1" applyFont="1" applyFill="1" applyBorder="1" applyAlignment="1" applyProtection="1">
      <alignment horizontal="center" vertical="center"/>
      <protection locked="0"/>
    </xf>
    <xf numFmtId="4" fontId="7" fillId="22" borderId="19" xfId="1" applyNumberFormat="1" applyFont="1" applyFill="1" applyBorder="1" applyAlignment="1" applyProtection="1">
      <alignment horizontal="center" vertical="center"/>
      <protection locked="0"/>
    </xf>
    <xf numFmtId="0" fontId="8" fillId="22" borderId="27" xfId="1" applyFont="1" applyFill="1" applyBorder="1" applyAlignment="1">
      <alignment horizontal="center" vertical="center" wrapText="1"/>
    </xf>
    <xf numFmtId="0" fontId="8" fillId="22" borderId="6" xfId="1" applyFont="1" applyFill="1" applyBorder="1" applyAlignment="1">
      <alignment horizontal="center" vertical="center" wrapText="1"/>
    </xf>
    <xf numFmtId="0" fontId="7" fillId="22" borderId="6" xfId="1" applyFont="1" applyFill="1" applyBorder="1" applyAlignment="1">
      <alignment horizontal="center" vertical="center"/>
    </xf>
    <xf numFmtId="0" fontId="7" fillId="22" borderId="0" xfId="1" applyFont="1" applyFill="1" applyAlignment="1">
      <alignment vertical="center"/>
    </xf>
    <xf numFmtId="0" fontId="8" fillId="22" borderId="6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20" borderId="4" xfId="1" applyFont="1" applyFill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vertical="center" wrapText="1"/>
      <protection locked="0"/>
    </xf>
    <xf numFmtId="0" fontId="23" fillId="20" borderId="4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34" fillId="20" borderId="4" xfId="1" applyFont="1" applyFill="1" applyBorder="1" applyAlignment="1" applyProtection="1">
      <alignment horizontal="left" vertical="center"/>
      <protection locked="0"/>
    </xf>
    <xf numFmtId="0" fontId="22" fillId="20" borderId="0" xfId="1" applyFont="1" applyFill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173" fontId="7" fillId="0" borderId="0" xfId="1" applyNumberFormat="1" applyFont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5" fillId="7" borderId="29" xfId="1" applyFont="1" applyFill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7" fillId="0" borderId="13" xfId="1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1" fontId="4" fillId="0" borderId="2" xfId="1" applyNumberFormat="1" applyFont="1" applyBorder="1" applyAlignment="1" applyProtection="1">
      <alignment horizontal="center" vertical="center"/>
      <protection locked="0"/>
    </xf>
    <xf numFmtId="0" fontId="22" fillId="15" borderId="3" xfId="1" applyFont="1" applyFill="1" applyBorder="1" applyAlignment="1" applyProtection="1">
      <alignment horizontal="left" vertical="center"/>
      <protection locked="0"/>
    </xf>
    <xf numFmtId="0" fontId="22" fillId="15" borderId="4" xfId="1" applyFont="1" applyFill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7" fillId="0" borderId="15" xfId="1" applyFont="1" applyBorder="1" applyAlignment="1" applyProtection="1">
      <alignment horizontal="left" vertical="center" wrapText="1"/>
      <protection locked="0"/>
    </xf>
    <xf numFmtId="3" fontId="23" fillId="21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1" applyFont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3" xfId="1" applyFont="1" applyBorder="1" applyAlignment="1" applyProtection="1">
      <alignment horizontal="left" vertical="center"/>
      <protection locked="0"/>
    </xf>
    <xf numFmtId="0" fontId="22" fillId="13" borderId="3" xfId="1" applyFont="1" applyFill="1" applyBorder="1" applyAlignment="1" applyProtection="1">
      <alignment horizontal="left" vertical="center"/>
      <protection locked="0"/>
    </xf>
    <xf numFmtId="0" fontId="22" fillId="13" borderId="4" xfId="1" applyFont="1" applyFill="1" applyBorder="1" applyAlignment="1" applyProtection="1">
      <alignment horizontal="left" vertical="center"/>
      <protection locked="0"/>
    </xf>
    <xf numFmtId="0" fontId="22" fillId="11" borderId="3" xfId="1" applyFont="1" applyFill="1" applyBorder="1" applyAlignment="1" applyProtection="1">
      <alignment horizontal="left" vertical="center"/>
      <protection locked="0"/>
    </xf>
    <xf numFmtId="0" fontId="22" fillId="11" borderId="4" xfId="1" applyFont="1" applyFill="1" applyBorder="1" applyAlignment="1" applyProtection="1">
      <alignment horizontal="left" vertical="center"/>
      <protection locked="0"/>
    </xf>
    <xf numFmtId="3" fontId="7" fillId="0" borderId="3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1" fillId="20" borderId="4" xfId="1" applyFont="1" applyFill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5" fillId="13" borderId="3" xfId="1" applyFont="1" applyFill="1" applyBorder="1" applyAlignment="1" applyProtection="1">
      <alignment horizontal="left" vertical="center" wrapText="1"/>
      <protection locked="0"/>
    </xf>
    <xf numFmtId="0" fontId="5" fillId="13" borderId="4" xfId="1" applyFont="1" applyFill="1" applyBorder="1" applyAlignment="1" applyProtection="1">
      <alignment horizontal="left" vertical="center" wrapText="1"/>
      <protection locked="0"/>
    </xf>
    <xf numFmtId="1" fontId="8" fillId="14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14" borderId="5" xfId="1" applyNumberFormat="1" applyFont="1" applyFill="1" applyBorder="1" applyAlignment="1" applyProtection="1">
      <alignment horizontal="center" vertical="center" wrapText="1"/>
      <protection locked="0"/>
    </xf>
    <xf numFmtId="0" fontId="22" fillId="20" borderId="3" xfId="1" applyFont="1" applyFill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33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2" fillId="9" borderId="3" xfId="1" applyFont="1" applyFill="1" applyBorder="1" applyAlignment="1" applyProtection="1">
      <alignment horizontal="left" vertical="center"/>
      <protection locked="0"/>
    </xf>
    <xf numFmtId="0" fontId="22" fillId="9" borderId="4" xfId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2" fontId="7" fillId="0" borderId="13" xfId="1" applyNumberFormat="1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>
      <alignment vertical="center"/>
    </xf>
    <xf numFmtId="1" fontId="7" fillId="0" borderId="15" xfId="1" applyNumberFormat="1" applyFont="1" applyBorder="1" applyAlignment="1" applyProtection="1">
      <alignment horizontal="center" vertical="center"/>
      <protection locked="0"/>
    </xf>
    <xf numFmtId="168" fontId="7" fillId="0" borderId="6" xfId="1" applyNumberFormat="1" applyFont="1" applyBorder="1" applyAlignment="1" applyProtection="1">
      <alignment horizontal="center" vertical="center"/>
      <protection locked="0"/>
    </xf>
    <xf numFmtId="165" fontId="7" fillId="0" borderId="6" xfId="1" applyNumberFormat="1" applyFont="1" applyBorder="1" applyAlignment="1" applyProtection="1">
      <alignment horizontal="center" vertical="center"/>
      <protection locked="0"/>
    </xf>
    <xf numFmtId="0" fontId="22" fillId="7" borderId="3" xfId="1" applyFont="1" applyFill="1" applyBorder="1" applyAlignment="1" applyProtection="1">
      <alignment horizontal="left" vertical="center"/>
      <protection locked="0"/>
    </xf>
    <xf numFmtId="0" fontId="22" fillId="7" borderId="4" xfId="1" applyFont="1" applyFill="1" applyBorder="1" applyAlignment="1" applyProtection="1">
      <alignment horizontal="left" vertical="center"/>
      <protection locked="0"/>
    </xf>
    <xf numFmtId="0" fontId="36" fillId="0" borderId="5" xfId="0" applyFont="1" applyBorder="1" applyAlignment="1">
      <alignment horizontal="left" vertical="center" wrapText="1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1" fontId="7" fillId="0" borderId="34" xfId="1" applyNumberFormat="1" applyFont="1" applyBorder="1" applyAlignment="1" applyProtection="1">
      <alignment horizontal="center" vertical="center"/>
      <protection locked="0"/>
    </xf>
    <xf numFmtId="1" fontId="7" fillId="0" borderId="33" xfId="1" applyNumberFormat="1" applyFont="1" applyBorder="1" applyAlignment="1" applyProtection="1">
      <alignment horizontal="center" vertical="center"/>
      <protection locked="0"/>
    </xf>
    <xf numFmtId="1" fontId="8" fillId="8" borderId="3" xfId="1" applyNumberFormat="1" applyFont="1" applyFill="1" applyBorder="1" applyAlignment="1" applyProtection="1">
      <alignment horizontal="center" vertical="center" wrapText="1"/>
      <protection locked="0"/>
    </xf>
    <xf numFmtId="1" fontId="8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3" xfId="1" applyFont="1" applyFill="1" applyBorder="1" applyAlignment="1" applyProtection="1">
      <alignment horizontal="left" vertical="center"/>
      <protection locked="0"/>
    </xf>
    <xf numFmtId="1" fontId="5" fillId="3" borderId="0" xfId="1" applyNumberFormat="1" applyFont="1" applyFill="1" applyAlignment="1" applyProtection="1">
      <alignment horizontal="center" vertical="center"/>
      <protection locked="0"/>
    </xf>
    <xf numFmtId="1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0" fontId="8" fillId="18" borderId="7" xfId="1" applyFont="1" applyFill="1" applyBorder="1" applyAlignment="1" applyProtection="1">
      <alignment horizontal="center" vertical="center"/>
      <protection locked="0"/>
    </xf>
    <xf numFmtId="0" fontId="8" fillId="18" borderId="13" xfId="1" applyFont="1" applyFill="1" applyBorder="1" applyAlignment="1" applyProtection="1">
      <alignment horizontal="center" vertical="center"/>
      <protection locked="0"/>
    </xf>
    <xf numFmtId="0" fontId="22" fillId="7" borderId="17" xfId="1" applyFont="1" applyFill="1" applyBorder="1" applyAlignment="1" applyProtection="1">
      <alignment horizontal="left" vertical="center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13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8" fillId="3" borderId="13" xfId="1" applyFont="1" applyFill="1" applyBorder="1" applyAlignment="1" applyProtection="1">
      <alignment horizontal="center" vertical="center" wrapText="1"/>
      <protection locked="0"/>
    </xf>
    <xf numFmtId="1" fontId="7" fillId="22" borderId="6" xfId="1" applyNumberFormat="1" applyFont="1" applyFill="1" applyBorder="1" applyAlignment="1" applyProtection="1">
      <alignment horizontal="center" vertical="center"/>
      <protection locked="0"/>
    </xf>
    <xf numFmtId="174" fontId="7" fillId="0" borderId="6" xfId="1" applyNumberFormat="1" applyFont="1" applyBorder="1" applyAlignment="1" applyProtection="1">
      <alignment horizontal="center" vertical="center"/>
      <protection locked="0"/>
    </xf>
    <xf numFmtId="0" fontId="8" fillId="17" borderId="7" xfId="1" applyFont="1" applyFill="1" applyBorder="1" applyAlignment="1" applyProtection="1">
      <alignment horizontal="center" vertical="center" wrapText="1"/>
      <protection locked="0"/>
    </xf>
    <xf numFmtId="4" fontId="8" fillId="4" borderId="0" xfId="1" applyNumberFormat="1" applyFont="1" applyFill="1" applyAlignment="1" applyProtection="1">
      <alignment horizontal="center" vertical="center" wrapText="1"/>
      <protection locked="0"/>
    </xf>
    <xf numFmtId="4" fontId="8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25" fillId="2" borderId="7" xfId="1" applyFont="1" applyFill="1" applyBorder="1" applyAlignment="1" applyProtection="1">
      <alignment horizontal="center" vertical="center" wrapText="1"/>
      <protection locked="0"/>
    </xf>
    <xf numFmtId="0" fontId="25" fillId="2" borderId="13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 applyProtection="1">
      <alignment horizontal="center" vertical="center" wrapText="1"/>
      <protection locked="0"/>
    </xf>
    <xf numFmtId="4" fontId="8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left" vertical="center" wrapText="1"/>
      <protection locked="0"/>
    </xf>
    <xf numFmtId="0" fontId="5" fillId="7" borderId="4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34" xfId="1" applyFont="1" applyBorder="1" applyAlignment="1" applyProtection="1">
      <alignment horizontal="center" vertical="center" wrapText="1"/>
      <protection locked="0"/>
    </xf>
    <xf numFmtId="0" fontId="5" fillId="0" borderId="33" xfId="1" applyFont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left" vertical="center"/>
      <protection locked="0"/>
    </xf>
    <xf numFmtId="4" fontId="7" fillId="0" borderId="3" xfId="1" applyNumberFormat="1" applyFont="1" applyBorder="1" applyAlignment="1" applyProtection="1">
      <alignment horizontal="center" vertical="center" wrapText="1"/>
      <protection locked="0"/>
    </xf>
    <xf numFmtId="4" fontId="7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1" fontId="8" fillId="14" borderId="4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1" applyFont="1" applyAlignment="1">
      <alignment vertical="center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0" borderId="11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84" fillId="0" borderId="6" xfId="1" applyFont="1" applyBorder="1" applyAlignment="1" applyProtection="1">
      <alignment horizontal="center" vertical="center"/>
      <protection locked="0"/>
    </xf>
    <xf numFmtId="0" fontId="5" fillId="7" borderId="29" xfId="1" applyFont="1" applyFill="1" applyBorder="1" applyAlignment="1" applyProtection="1">
      <alignment horizontal="left" vertical="center" wrapText="1"/>
      <protection locked="0"/>
    </xf>
    <xf numFmtId="0" fontId="8" fillId="7" borderId="29" xfId="1" applyFont="1" applyFill="1" applyBorder="1" applyAlignment="1" applyProtection="1">
      <alignment horizontal="center" vertical="center"/>
      <protection locked="0"/>
    </xf>
    <xf numFmtId="0" fontId="5" fillId="93" borderId="6" xfId="1" applyFont="1" applyFill="1" applyBorder="1" applyAlignment="1" applyProtection="1">
      <alignment horizontal="left" vertical="center" wrapText="1"/>
      <protection locked="0"/>
    </xf>
    <xf numFmtId="0" fontId="7" fillId="93" borderId="6" xfId="1" applyFont="1" applyFill="1" applyBorder="1" applyAlignment="1" applyProtection="1">
      <alignment horizontal="left" vertical="center" wrapText="1"/>
      <protection locked="0"/>
    </xf>
    <xf numFmtId="3" fontId="7" fillId="93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93" borderId="4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0" fillId="7" borderId="17" xfId="1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5" fillId="0" borderId="11" xfId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/>
    </xf>
    <xf numFmtId="49" fontId="4" fillId="0" borderId="57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169" fontId="7" fillId="0" borderId="6" xfId="1" applyNumberFormat="1" applyFont="1" applyBorder="1" applyAlignment="1" applyProtection="1">
      <alignment horizontal="center" vertical="center"/>
      <protection locked="0"/>
    </xf>
    <xf numFmtId="2" fontId="7" fillId="0" borderId="7" xfId="1" applyNumberFormat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>
      <alignment horizontal="center" vertical="center"/>
    </xf>
    <xf numFmtId="0" fontId="5" fillId="7" borderId="1" xfId="1" applyFont="1" applyFill="1" applyBorder="1" applyAlignment="1" applyProtection="1">
      <alignment horizontal="left" vertical="center"/>
      <protection locked="0"/>
    </xf>
    <xf numFmtId="1" fontId="8" fillId="8" borderId="13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" xfId="1" applyNumberFormat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 wrapText="1"/>
      <protection locked="0"/>
    </xf>
    <xf numFmtId="1" fontId="4" fillId="0" borderId="6" xfId="1" applyNumberFormat="1" applyFont="1" applyBorder="1" applyAlignment="1" applyProtection="1">
      <alignment horizontal="center" vertical="center"/>
      <protection locked="0"/>
    </xf>
    <xf numFmtId="0" fontId="36" fillId="0" borderId="6" xfId="0" applyFont="1" applyBorder="1" applyAlignment="1">
      <alignment horizontal="left" vertical="center"/>
    </xf>
    <xf numFmtId="173" fontId="7" fillId="0" borderId="3" xfId="1" applyNumberFormat="1" applyFont="1" applyBorder="1" applyAlignment="1" applyProtection="1">
      <alignment horizontal="center" vertical="center" wrapText="1"/>
      <protection locked="0"/>
    </xf>
    <xf numFmtId="1" fontId="7" fillId="0" borderId="3" xfId="1" applyNumberFormat="1" applyFont="1" applyBorder="1" applyAlignment="1" applyProtection="1">
      <alignment horizontal="left" vertical="center"/>
      <protection locked="0"/>
    </xf>
    <xf numFmtId="173" fontId="7" fillId="22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19" borderId="30" xfId="1" applyNumberFormat="1" applyFont="1" applyFill="1" applyBorder="1" applyAlignment="1" applyProtection="1">
      <alignment horizontal="center" vertical="center" wrapText="1"/>
      <protection locked="0"/>
    </xf>
    <xf numFmtId="3" fontId="23" fillId="21" borderId="58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" fontId="7" fillId="19" borderId="3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3" xfId="1" applyFont="1" applyBorder="1" applyAlignment="1" applyProtection="1">
      <alignment horizontal="left" vertical="center" wrapText="1"/>
      <protection locked="0"/>
    </xf>
    <xf numFmtId="1" fontId="7" fillId="0" borderId="59" xfId="1" applyNumberFormat="1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 wrapText="1"/>
    </xf>
    <xf numFmtId="4" fontId="7" fillId="19" borderId="31" xfId="1" applyNumberFormat="1" applyFont="1" applyFill="1" applyBorder="1" applyAlignment="1" applyProtection="1">
      <alignment horizontal="center" vertical="center" wrapText="1"/>
      <protection locked="0"/>
    </xf>
    <xf numFmtId="164" fontId="7" fillId="93" borderId="3" xfId="1" applyNumberFormat="1" applyFont="1" applyFill="1" applyBorder="1" applyAlignment="1" applyProtection="1">
      <alignment vertical="center"/>
      <protection locked="0"/>
    </xf>
    <xf numFmtId="1" fontId="7" fillId="93" borderId="3" xfId="1" applyNumberFormat="1" applyFont="1" applyFill="1" applyBorder="1" applyAlignment="1" applyProtection="1">
      <alignment vertical="center"/>
      <protection locked="0"/>
    </xf>
    <xf numFmtId="1" fontId="7" fillId="0" borderId="3" xfId="1" applyNumberFormat="1" applyFont="1" applyBorder="1" applyAlignment="1" applyProtection="1">
      <alignment vertical="center"/>
      <protection locked="0"/>
    </xf>
    <xf numFmtId="1" fontId="7" fillId="0" borderId="3" xfId="1" quotePrefix="1" applyNumberFormat="1" applyFont="1" applyBorder="1" applyAlignment="1" applyProtection="1">
      <alignment vertical="center" wrapText="1"/>
      <protection locked="0"/>
    </xf>
    <xf numFmtId="1" fontId="7" fillId="0" borderId="1" xfId="1" applyNumberFormat="1" applyFont="1" applyBorder="1" applyAlignment="1" applyProtection="1">
      <alignment vertical="center"/>
      <protection locked="0"/>
    </xf>
    <xf numFmtId="1" fontId="7" fillId="0" borderId="60" xfId="1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center" vertical="center" wrapText="1"/>
    </xf>
    <xf numFmtId="173" fontId="7" fillId="22" borderId="60" xfId="1" applyNumberFormat="1" applyFont="1" applyFill="1" applyBorder="1" applyAlignment="1" applyProtection="1">
      <alignment horizontal="center" vertical="center" wrapText="1"/>
      <protection locked="0"/>
    </xf>
    <xf numFmtId="4" fontId="7" fillId="19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1" applyNumberFormat="1" applyFont="1" applyBorder="1" applyAlignment="1" applyProtection="1">
      <alignment vertical="center" wrapText="1"/>
      <protection locked="0"/>
    </xf>
    <xf numFmtId="0" fontId="5" fillId="0" borderId="33" xfId="1" applyFont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vertical="center" wrapText="1"/>
      <protection locked="0"/>
    </xf>
    <xf numFmtId="0" fontId="7" fillId="0" borderId="15" xfId="1" applyFont="1" applyBorder="1" applyAlignment="1" applyProtection="1">
      <alignment vertical="center" wrapText="1"/>
      <protection locked="0"/>
    </xf>
    <xf numFmtId="0" fontId="7" fillId="0" borderId="33" xfId="1" applyFont="1" applyBorder="1" applyAlignment="1" applyProtection="1">
      <alignment vertical="center" wrapText="1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0" fontId="22" fillId="20" borderId="17" xfId="1" applyFont="1" applyFill="1" applyBorder="1" applyAlignment="1" applyProtection="1">
      <alignment horizontal="left" vertical="center"/>
      <protection locked="0"/>
    </xf>
    <xf numFmtId="0" fontId="22" fillId="20" borderId="16" xfId="1" applyFont="1" applyFill="1" applyBorder="1" applyAlignment="1" applyProtection="1">
      <alignment horizontal="left" vertical="center"/>
      <protection locked="0"/>
    </xf>
    <xf numFmtId="0" fontId="7" fillId="0" borderId="59" xfId="1" applyFont="1" applyBorder="1" applyAlignment="1" applyProtection="1">
      <alignment vertical="center" wrapText="1"/>
      <protection locked="0"/>
    </xf>
    <xf numFmtId="1" fontId="7" fillId="0" borderId="59" xfId="1" applyNumberFormat="1" applyFont="1" applyBorder="1" applyAlignment="1" applyProtection="1">
      <alignment vertical="center"/>
      <protection locked="0"/>
    </xf>
    <xf numFmtId="0" fontId="5" fillId="0" borderId="13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Alignment="1">
      <alignment horizontal="right" vertical="top"/>
    </xf>
    <xf numFmtId="173" fontId="25" fillId="0" borderId="0" xfId="1" applyNumberFormat="1" applyFont="1" applyAlignment="1">
      <alignment horizontal="center" vertical="center" wrapText="1"/>
    </xf>
    <xf numFmtId="10" fontId="25" fillId="0" borderId="0" xfId="1" applyNumberFormat="1" applyFont="1" applyAlignment="1">
      <alignment horizontal="center" vertical="center" wrapText="1"/>
    </xf>
    <xf numFmtId="0" fontId="8" fillId="4" borderId="15" xfId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Alignment="1">
      <alignment vertical="top"/>
    </xf>
    <xf numFmtId="3" fontId="7" fillId="0" borderId="0" xfId="1" applyNumberFormat="1" applyFont="1" applyAlignment="1">
      <alignment horizontal="center" vertical="top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49" fontId="25" fillId="2" borderId="9" xfId="1" applyNumberFormat="1" applyFont="1" applyFill="1" applyBorder="1" applyAlignment="1">
      <alignment horizontal="center" vertical="center"/>
    </xf>
    <xf numFmtId="49" fontId="25" fillId="2" borderId="2" xfId="1" applyNumberFormat="1" applyFont="1" applyFill="1" applyBorder="1" applyAlignment="1">
      <alignment horizontal="center" vertical="center"/>
    </xf>
    <xf numFmtId="4" fontId="8" fillId="4" borderId="6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6" xfId="1" applyFont="1" applyFill="1" applyBorder="1" applyAlignment="1" applyProtection="1">
      <alignment horizontal="center" vertical="center" wrapText="1"/>
      <protection locked="0"/>
    </xf>
    <xf numFmtId="0" fontId="8" fillId="4" borderId="62" xfId="1" applyFont="1" applyFill="1" applyBorder="1" applyAlignment="1" applyProtection="1">
      <alignment horizontal="center" vertical="center" wrapText="1"/>
      <protection locked="0"/>
    </xf>
    <xf numFmtId="0" fontId="85" fillId="95" borderId="0" xfId="1" applyFont="1" applyFill="1" applyAlignment="1">
      <alignment vertical="center"/>
    </xf>
    <xf numFmtId="3" fontId="85" fillId="95" borderId="0" xfId="1" applyNumberFormat="1" applyFont="1" applyFill="1" applyAlignment="1">
      <alignment horizontal="center" vertical="center"/>
    </xf>
    <xf numFmtId="0" fontId="85" fillId="95" borderId="0" xfId="1" applyFont="1" applyFill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7" fillId="94" borderId="0" xfId="1" applyFont="1" applyFill="1" applyAlignment="1">
      <alignment vertical="center"/>
    </xf>
    <xf numFmtId="175" fontId="7" fillId="0" borderId="6" xfId="1" applyNumberFormat="1" applyFont="1" applyBorder="1" applyAlignment="1" applyProtection="1">
      <alignment horizontal="center" vertical="center" wrapText="1"/>
      <protection locked="0"/>
    </xf>
    <xf numFmtId="10" fontId="7" fillId="0" borderId="6" xfId="1" applyNumberFormat="1" applyFont="1" applyBorder="1" applyAlignment="1" applyProtection="1">
      <alignment horizontal="center" vertical="center" wrapText="1"/>
      <protection locked="0"/>
    </xf>
    <xf numFmtId="10" fontId="7" fillId="0" borderId="19" xfId="1" applyNumberFormat="1" applyFont="1" applyBorder="1" applyAlignment="1" applyProtection="1">
      <alignment horizontal="center" vertical="center" wrapText="1"/>
      <protection locked="0"/>
    </xf>
    <xf numFmtId="175" fontId="7" fillId="0" borderId="27" xfId="1" applyNumberFormat="1" applyFont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center" vertical="center"/>
      <protection locked="0"/>
    </xf>
    <xf numFmtId="4" fontId="7" fillId="22" borderId="3" xfId="1" applyNumberFormat="1" applyFont="1" applyFill="1" applyBorder="1" applyAlignment="1" applyProtection="1">
      <alignment horizontal="center" vertical="center"/>
      <protection locked="0"/>
    </xf>
    <xf numFmtId="4" fontId="7" fillId="22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3" fillId="0" borderId="11" xfId="1" applyFont="1" applyBorder="1" applyAlignment="1" applyProtection="1">
      <alignment horizontal="left" vertical="center"/>
      <protection locked="0"/>
    </xf>
    <xf numFmtId="0" fontId="13" fillId="0" borderId="6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>
      <alignment horizontal="left" vertical="center"/>
    </xf>
    <xf numFmtId="0" fontId="7" fillId="0" borderId="15" xfId="1" quotePrefix="1" applyFont="1" applyBorder="1" applyAlignment="1" applyProtection="1">
      <alignment horizontal="left" vertical="center" wrapText="1"/>
      <protection locked="0"/>
    </xf>
    <xf numFmtId="0" fontId="17" fillId="0" borderId="15" xfId="1" applyFont="1" applyBorder="1" applyAlignment="1" applyProtection="1">
      <alignment horizontal="left" vertical="center" wrapText="1"/>
      <protection locked="0"/>
    </xf>
    <xf numFmtId="176" fontId="7" fillId="0" borderId="0" xfId="1" applyNumberFormat="1" applyFont="1" applyAlignment="1">
      <alignment vertical="center"/>
    </xf>
    <xf numFmtId="9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center" vertical="center" wrapText="1"/>
    </xf>
    <xf numFmtId="176" fontId="12" fillId="0" borderId="0" xfId="1" applyNumberFormat="1" applyFont="1" applyAlignment="1">
      <alignment horizontal="left" vertical="center"/>
    </xf>
    <xf numFmtId="9" fontId="7" fillId="0" borderId="0" xfId="1" applyNumberFormat="1" applyFont="1" applyAlignment="1" applyProtection="1">
      <alignment horizontal="center" vertical="center" wrapText="1"/>
      <protection locked="0"/>
    </xf>
    <xf numFmtId="9" fontId="30" fillId="0" borderId="0" xfId="1" applyNumberFormat="1" applyFont="1" applyAlignment="1">
      <alignment vertical="center"/>
    </xf>
    <xf numFmtId="9" fontId="30" fillId="0" borderId="0" xfId="1" applyNumberFormat="1" applyFont="1" applyAlignment="1" applyProtection="1">
      <alignment vertical="center" wrapText="1"/>
      <protection locked="0"/>
    </xf>
    <xf numFmtId="9" fontId="4" fillId="0" borderId="0" xfId="1" applyNumberFormat="1" applyFont="1" applyAlignment="1">
      <alignment vertical="center"/>
    </xf>
    <xf numFmtId="4" fontId="7" fillId="0" borderId="27" xfId="1" applyNumberFormat="1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>
      <alignment horizontal="center" vertical="center"/>
    </xf>
    <xf numFmtId="4" fontId="7" fillId="0" borderId="8" xfId="1" applyNumberFormat="1" applyFont="1" applyBorder="1" applyAlignment="1" applyProtection="1">
      <alignment horizontal="center" vertical="center"/>
      <protection locked="0"/>
    </xf>
    <xf numFmtId="4" fontId="7" fillId="0" borderId="25" xfId="1" applyNumberFormat="1" applyFont="1" applyBorder="1" applyAlignment="1" applyProtection="1">
      <alignment horizontal="center" vertical="center" wrapText="1"/>
      <protection locked="0"/>
    </xf>
    <xf numFmtId="4" fontId="7" fillId="0" borderId="1" xfId="1" applyNumberFormat="1" applyFont="1" applyBorder="1" applyAlignment="1" applyProtection="1">
      <alignment horizontal="center" vertical="center"/>
      <protection locked="0"/>
    </xf>
    <xf numFmtId="4" fontId="7" fillId="0" borderId="26" xfId="1" applyNumberFormat="1" applyFont="1" applyBorder="1" applyAlignment="1" applyProtection="1">
      <alignment horizontal="center" vertical="center" wrapText="1"/>
      <protection locked="0"/>
    </xf>
    <xf numFmtId="3" fontId="8" fillId="8" borderId="23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27" xfId="1" applyNumberFormat="1" applyFont="1" applyFill="1" applyBorder="1" applyAlignment="1" applyProtection="1">
      <alignment horizontal="center" vertical="center" wrapText="1"/>
      <protection locked="0"/>
    </xf>
    <xf numFmtId="4" fontId="7" fillId="22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22" borderId="10" xfId="1" applyNumberFormat="1" applyFont="1" applyFill="1" applyBorder="1" applyAlignment="1" applyProtection="1">
      <alignment horizontal="center" vertical="center" wrapText="1"/>
      <protection locked="0"/>
    </xf>
    <xf numFmtId="4" fontId="7" fillId="22" borderId="5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Border="1" applyAlignment="1" applyProtection="1">
      <alignment horizontal="center" vertical="center" wrapText="1"/>
      <protection locked="0"/>
    </xf>
    <xf numFmtId="4" fontId="7" fillId="0" borderId="59" xfId="1" applyNumberFormat="1" applyFont="1" applyBorder="1" applyAlignment="1" applyProtection="1">
      <alignment horizontal="center" vertical="center" wrapText="1"/>
      <protection locked="0"/>
    </xf>
    <xf numFmtId="4" fontId="7" fillId="93" borderId="3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center" wrapText="1"/>
    </xf>
    <xf numFmtId="0" fontId="18" fillId="0" borderId="65" xfId="0" applyFont="1" applyBorder="1" applyAlignment="1">
      <alignment horizontal="left" vertical="center" wrapText="1"/>
    </xf>
    <xf numFmtId="4" fontId="7" fillId="93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1" applyFont="1" applyFill="1" applyBorder="1" applyAlignment="1" applyProtection="1">
      <alignment horizontal="left" vertical="center" wrapText="1"/>
      <protection locked="0"/>
    </xf>
    <xf numFmtId="0" fontId="5" fillId="0" borderId="34" xfId="1" applyFont="1" applyFill="1" applyBorder="1" applyAlignment="1" applyProtection="1">
      <alignment vertical="center" wrapText="1"/>
      <protection locked="0"/>
    </xf>
    <xf numFmtId="0" fontId="5" fillId="0" borderId="15" xfId="1" applyFont="1" applyFill="1" applyBorder="1" applyAlignment="1" applyProtection="1">
      <alignment vertical="center" wrapText="1"/>
      <protection locked="0"/>
    </xf>
    <xf numFmtId="0" fontId="5" fillId="0" borderId="33" xfId="1" applyFont="1" applyFill="1" applyBorder="1" applyAlignment="1" applyProtection="1">
      <alignment vertical="center" wrapText="1"/>
      <protection locked="0"/>
    </xf>
    <xf numFmtId="0" fontId="5" fillId="0" borderId="7" xfId="1" applyFont="1" applyFill="1" applyBorder="1" applyAlignment="1" applyProtection="1">
      <alignment vertical="center" wrapText="1"/>
      <protection locked="0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3" xfId="1" applyNumberFormat="1" applyFont="1" applyBorder="1" applyAlignment="1" applyProtection="1">
      <alignment horizontal="center" vertical="center" wrapText="1"/>
      <protection locked="0"/>
    </xf>
    <xf numFmtId="3" fontId="8" fillId="10" borderId="23" xfId="1" applyNumberFormat="1" applyFont="1" applyFill="1" applyBorder="1" applyAlignment="1" applyProtection="1">
      <alignment horizontal="center" vertical="center" wrapText="1"/>
      <protection locked="0"/>
    </xf>
    <xf numFmtId="3" fontId="23" fillId="12" borderId="23" xfId="1" applyNumberFormat="1" applyFont="1" applyFill="1" applyBorder="1" applyAlignment="1" applyProtection="1">
      <alignment horizontal="center" vertical="center" wrapText="1"/>
      <protection locked="0"/>
    </xf>
    <xf numFmtId="3" fontId="23" fillId="14" borderId="2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3" xfId="0" applyNumberFormat="1" applyFont="1" applyBorder="1" applyAlignment="1">
      <alignment horizontal="center" vertical="center" wrapText="1"/>
    </xf>
    <xf numFmtId="3" fontId="23" fillId="16" borderId="2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5" xfId="1" applyFont="1" applyFill="1" applyBorder="1" applyAlignment="1" applyProtection="1">
      <alignment horizontal="left" vertical="center" wrapText="1"/>
      <protection locked="0"/>
    </xf>
    <xf numFmtId="1" fontId="7" fillId="0" borderId="5" xfId="1" applyNumberFormat="1" applyFont="1" applyBorder="1" applyAlignment="1" applyProtection="1">
      <alignment horizontal="center" vertical="center"/>
      <protection locked="0"/>
    </xf>
    <xf numFmtId="1" fontId="7" fillId="0" borderId="14" xfId="1" applyNumberFormat="1" applyFont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top" wrapText="1"/>
    </xf>
    <xf numFmtId="0" fontId="4" fillId="0" borderId="7" xfId="1" applyFont="1" applyBorder="1" applyAlignment="1" applyProtection="1">
      <alignment horizontal="left" vertical="top" wrapText="1"/>
      <protection locked="0"/>
    </xf>
    <xf numFmtId="0" fontId="4" fillId="0" borderId="15" xfId="1" applyFont="1" applyBorder="1" applyAlignment="1" applyProtection="1">
      <alignment horizontal="left" vertical="center" wrapText="1"/>
      <protection locked="0"/>
    </xf>
    <xf numFmtId="0" fontId="4" fillId="0" borderId="33" xfId="1" applyFont="1" applyBorder="1" applyAlignment="1" applyProtection="1">
      <alignment horizontal="left" vertical="center" wrapText="1"/>
      <protection locked="0"/>
    </xf>
    <xf numFmtId="0" fontId="4" fillId="0" borderId="64" xfId="1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9" fontId="4" fillId="0" borderId="0" xfId="0" applyNumberFormat="1" applyFont="1"/>
    <xf numFmtId="0" fontId="39" fillId="0" borderId="0" xfId="143" applyFont="1" applyAlignment="1">
      <alignment vertical="center"/>
    </xf>
    <xf numFmtId="0" fontId="8" fillId="18" borderId="7" xfId="1" applyFont="1" applyFill="1" applyBorder="1" applyAlignment="1" applyProtection="1">
      <alignment horizontal="left" vertical="center"/>
      <protection locked="0"/>
    </xf>
    <xf numFmtId="0" fontId="0" fillId="0" borderId="1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85" fillId="0" borderId="0" xfId="0" applyFont="1"/>
    <xf numFmtId="1" fontId="0" fillId="0" borderId="0" xfId="0" applyNumberFormat="1" applyFont="1" applyAlignment="1">
      <alignment horizontal="left" vertical="center"/>
    </xf>
    <xf numFmtId="0" fontId="0" fillId="0" borderId="0" xfId="0" applyFont="1"/>
    <xf numFmtId="0" fontId="4" fillId="0" borderId="6" xfId="0" applyFont="1" applyFill="1" applyBorder="1" applyAlignment="1">
      <alignment horizontal="left" vertical="center" wrapText="1"/>
    </xf>
    <xf numFmtId="1" fontId="6" fillId="0" borderId="0" xfId="144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7" fillId="22" borderId="7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5" fillId="93" borderId="7" xfId="1" applyFont="1" applyFill="1" applyBorder="1" applyAlignment="1" applyProtection="1">
      <alignment horizontal="left" vertical="center" wrapText="1"/>
      <protection locked="0"/>
    </xf>
    <xf numFmtId="0" fontId="0" fillId="93" borderId="13" xfId="0" applyFont="1" applyFill="1" applyBorder="1" applyAlignment="1">
      <alignment horizontal="left" vertical="center" wrapText="1"/>
    </xf>
    <xf numFmtId="0" fontId="7" fillId="93" borderId="7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5" xfId="1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>
      <alignment horizontal="left" vertical="center" wrapText="1"/>
    </xf>
  </cellXfs>
  <cellStyles count="146">
    <cellStyle name="20 % – Zvýraznění 1 2" xfId="109" xr:uid="{5900CEA8-34AC-48F8-A6CA-61371D634B17}"/>
    <cellStyle name="20 % – Zvýraznění 2 2" xfId="113" xr:uid="{4CDC7C93-E2D0-4AD9-8E76-C3B6EB2AB2E7}"/>
    <cellStyle name="20 % – Zvýraznění 3 2" xfId="117" xr:uid="{0FB55032-072B-4483-A8B8-6054205EE044}"/>
    <cellStyle name="20 % – Zvýraznění 4 2" xfId="121" xr:uid="{FA632C17-1E07-4A66-85CA-7D958543B713}"/>
    <cellStyle name="20 % – Zvýraznění 5 2" xfId="125" xr:uid="{A8ACBED9-0813-40BC-9222-215ED7A08DFC}"/>
    <cellStyle name="20 % – Zvýraznění 6 2" xfId="129" xr:uid="{F15FAD17-4A1A-4364-89BF-83AC9AC116EB}"/>
    <cellStyle name="40 % – Zvýraznění 1 2" xfId="110" xr:uid="{AEC86C13-9629-4189-BE3E-C2DB60647517}"/>
    <cellStyle name="40 % – Zvýraznění 2 2" xfId="114" xr:uid="{A92C99B8-E14A-40BF-8EF7-3358F5957D13}"/>
    <cellStyle name="40 % – Zvýraznění 3 2" xfId="118" xr:uid="{1CBE26DF-520E-491F-B143-4A64CF6EAAB0}"/>
    <cellStyle name="40 % – Zvýraznění 4 2" xfId="122" xr:uid="{71BE9E98-4552-4DE5-9BD7-0AA16E690724}"/>
    <cellStyle name="40 % – Zvýraznění 5 2" xfId="126" xr:uid="{6ACDFB28-79AC-4ECA-BDD7-05303B6E27B7}"/>
    <cellStyle name="40 % – Zvýraznění 6 2" xfId="130" xr:uid="{212238DE-593C-4B36-A8DF-C1EE7FDEC694}"/>
    <cellStyle name="60 % – Zvýraznění 1 2" xfId="111" xr:uid="{81DDFBD2-9FED-4C1E-8581-975365D3597C}"/>
    <cellStyle name="60 % – Zvýraznění 2 2" xfId="115" xr:uid="{26C3A9F0-D95B-4264-8662-8148DABCC497}"/>
    <cellStyle name="60 % – Zvýraznění 3 2" xfId="119" xr:uid="{C4399BE9-31CE-4078-A0EC-863B242469EB}"/>
    <cellStyle name="60 % – Zvýraznění 4 2" xfId="123" xr:uid="{F8A3F8C2-1AA1-4692-AD61-2044F5591784}"/>
    <cellStyle name="60 % – Zvýraznění 5 2" xfId="127" xr:uid="{ED0EE633-E486-4991-A6F0-B53AAFEF02D7}"/>
    <cellStyle name="60 % – Zvýraznění 6 2" xfId="131" xr:uid="{9534BE7D-AB75-4F35-89E9-D7FDAEE6884F}"/>
    <cellStyle name="Accent1" xfId="10" xr:uid="{78FAB0CA-4F93-45D3-92A6-3DD071DCD7C6}"/>
    <cellStyle name="Accent1 - 20%" xfId="11" xr:uid="{7E5F83CD-A8A4-4B1F-96B9-0B4AA749B3E4}"/>
    <cellStyle name="Accent1 - 40%" xfId="12" xr:uid="{E6A66116-CB8E-4D3A-908B-8EE766B6573D}"/>
    <cellStyle name="Accent1 - 60%" xfId="13" xr:uid="{5AAC1E61-D969-4FE1-B70E-323BADE4DAC2}"/>
    <cellStyle name="Accent2" xfId="14" xr:uid="{B528D1A2-B49A-4ED5-AF13-A339DDCBB7D3}"/>
    <cellStyle name="Accent2 - 20%" xfId="15" xr:uid="{4E8FC26D-6AE5-40B8-8C84-399CE2E4FA5B}"/>
    <cellStyle name="Accent2 - 40%" xfId="16" xr:uid="{24149AEA-FE72-4391-9E00-0C370EB62309}"/>
    <cellStyle name="Accent2 - 60%" xfId="17" xr:uid="{32682AAC-3E41-4C71-B4FF-E26CF50C81DE}"/>
    <cellStyle name="Accent3" xfId="18" xr:uid="{3CA93CF2-649D-4C52-825D-6DF4D211003F}"/>
    <cellStyle name="Accent3 - 20%" xfId="19" xr:uid="{333AC8D7-5073-4E96-951E-87AF23DBBBCD}"/>
    <cellStyle name="Accent3 - 40%" xfId="20" xr:uid="{FF9C7366-2521-4FA1-9B3E-B2BC690D87C6}"/>
    <cellStyle name="Accent3 - 60%" xfId="21" xr:uid="{503B7B14-7CCF-4D48-A9DA-D9312397763F}"/>
    <cellStyle name="Accent4" xfId="22" xr:uid="{5F33CB94-F7BE-417D-ADF5-564F54BA9A53}"/>
    <cellStyle name="Accent4 - 20%" xfId="23" xr:uid="{3B0821A1-022A-49FD-954F-DBF41F3A48FD}"/>
    <cellStyle name="Accent4 - 40%" xfId="24" xr:uid="{1E8A74B2-D5D9-42F7-9841-1FF32855D20E}"/>
    <cellStyle name="Accent4 - 60%" xfId="25" xr:uid="{5B0D0AAD-C6A1-4EF3-83A2-8EDF8722F1FF}"/>
    <cellStyle name="Accent5" xfId="26" xr:uid="{462507DA-B61D-4C73-9448-FA88AEAA1173}"/>
    <cellStyle name="Accent5 - 20%" xfId="27" xr:uid="{B39DAB61-CD72-484F-8DBB-98593B454B63}"/>
    <cellStyle name="Accent5 - 40%" xfId="28" xr:uid="{B5D663D3-937A-4229-A8B5-792B22C07470}"/>
    <cellStyle name="Accent5 - 60%" xfId="29" xr:uid="{13D01585-71BD-4237-9DCB-DC6F29F0B58D}"/>
    <cellStyle name="Accent6" xfId="30" xr:uid="{233C2CB2-2A6E-4D1D-ADB2-B54974D3FE7A}"/>
    <cellStyle name="Accent6 - 20%" xfId="31" xr:uid="{D598B8A3-3A7A-4E0A-8775-9C2DB0DB4504}"/>
    <cellStyle name="Accent6 - 40%" xfId="32" xr:uid="{4BE2B84D-B6B5-4CA7-8661-0818DD6AED36}"/>
    <cellStyle name="Accent6 - 60%" xfId="33" xr:uid="{9FA952C8-764A-4F6F-BF5E-BB5DAA8694ED}"/>
    <cellStyle name="Bad" xfId="34" xr:uid="{F34B205D-42C4-4DDF-934E-ABE6D4356A67}"/>
    <cellStyle name="Calculation" xfId="35" xr:uid="{631DF577-EBF8-41B7-B973-C2F933D04744}"/>
    <cellStyle name="Celkem 2" xfId="107" xr:uid="{D2B55FE8-6DF2-4DC1-AF04-0C66EA1034F5}"/>
    <cellStyle name="Čárka 2" xfId="9" xr:uid="{87E68D5F-6C8A-46C6-96BE-68EC22028549}"/>
    <cellStyle name="Emphasis 1" xfId="36" xr:uid="{70D627A0-55B4-47D4-8DB4-94162C035BF0}"/>
    <cellStyle name="Emphasis 2" xfId="37" xr:uid="{AC69B5CC-24DE-485C-B45B-13377F6B91D1}"/>
    <cellStyle name="Emphasis 3" xfId="38" xr:uid="{0E5A977F-517F-46CA-9F4C-96F9C3DC5840}"/>
    <cellStyle name="Excel Built-in Normal" xfId="8" xr:uid="{690C144E-A839-4F40-8D34-AB6AE9DBC034}"/>
    <cellStyle name="Good" xfId="39" xr:uid="{05520978-0471-4096-A1C9-00C3FE283D47}"/>
    <cellStyle name="Heading 1" xfId="40" xr:uid="{E5DC3A63-2AFD-4856-ADBA-65359A2B9FE6}"/>
    <cellStyle name="Heading 2" xfId="41" xr:uid="{82210DC7-2D5C-4608-BE33-CF7D3BF1B2C7}"/>
    <cellStyle name="Heading 3" xfId="42" xr:uid="{9C497C9D-92B8-4F95-B4B3-41EDCF54CC39}"/>
    <cellStyle name="Heading 4" xfId="43" xr:uid="{6A943A32-7256-4D39-9C2A-0C0D30872D15}"/>
    <cellStyle name="Hypertextový odkaz" xfId="143" builtinId="8"/>
    <cellStyle name="Hypertextový odkaz 2" xfId="6" xr:uid="{75B089DB-5472-4783-A462-D8E2D189CBC0}"/>
    <cellStyle name="Check Cell" xfId="44" xr:uid="{AD31AD64-8190-48B1-8D05-0FA594105A24}"/>
    <cellStyle name="Input" xfId="45" xr:uid="{14A216AC-C3E8-4BD1-85A6-666B521BABA2}"/>
    <cellStyle name="Kontrolní buňka 2" xfId="104" xr:uid="{32B61F55-D066-4B48-828D-BE124F5534AD}"/>
    <cellStyle name="Linked Cell" xfId="46" xr:uid="{867D1053-2576-4E0E-B583-F8B11F714CF1}"/>
    <cellStyle name="Měna 2" xfId="145" xr:uid="{48FC7CD6-EBF0-4773-AA9C-12A1AF77F992}"/>
    <cellStyle name="Nadpis 1 2" xfId="93" xr:uid="{0660155F-E6C0-4E9C-B3F0-997E60430DA2}"/>
    <cellStyle name="Nadpis 2 2" xfId="94" xr:uid="{CC143002-AE46-43A5-AF87-9939B9AD69C4}"/>
    <cellStyle name="Nadpis 3 2" xfId="95" xr:uid="{703D0210-3A52-484B-84F9-894062E6F368}"/>
    <cellStyle name="Nadpis 4 2" xfId="96" xr:uid="{DF56B0A7-8994-403B-902C-8B22D9057FD5}"/>
    <cellStyle name="Název 2" xfId="92" xr:uid="{A3261228-034B-4899-B286-BB3539077EFC}"/>
    <cellStyle name="Neutral" xfId="47" xr:uid="{FF1A61CB-F48C-4922-81ED-0045107F9593}"/>
    <cellStyle name="Neutrální 2" xfId="99" xr:uid="{F28C5F62-2BAF-4ECC-913A-E97C13711CC7}"/>
    <cellStyle name="Normální" xfId="0" builtinId="0"/>
    <cellStyle name="Normální 2" xfId="2" xr:uid="{4448C0E9-DF2E-4C6E-BCF8-49560E200724}"/>
    <cellStyle name="Normální 2 2" xfId="137" xr:uid="{1FFED18B-E599-4F53-990A-AED459CB8596}"/>
    <cellStyle name="Normální 2 3" xfId="133" xr:uid="{A18F852C-6AEF-4540-A6D3-33D1269FD901}"/>
    <cellStyle name="Normální 2 4" xfId="4" xr:uid="{D91DA4A8-7771-46FA-A6C1-12FC4D6EAF69}"/>
    <cellStyle name="Normální 2 5" xfId="140" xr:uid="{4D05A09D-21F2-46EF-ADFC-C201B4227138}"/>
    <cellStyle name="Normální 3" xfId="5" xr:uid="{5CABD974-5ED1-4712-930D-A2590968C5F1}"/>
    <cellStyle name="Normální 3 2" xfId="138" xr:uid="{E537EBB0-5445-4E8E-BC80-7BB24A440A8B}"/>
    <cellStyle name="Normální 3 3" xfId="135" xr:uid="{57ED3DE3-A336-4DC4-A3F5-DC8268342BAB}"/>
    <cellStyle name="Normální 4" xfId="132" xr:uid="{A29FC0E4-50C2-4058-87B5-F066015D73DB}"/>
    <cellStyle name="Normální 5" xfId="136" xr:uid="{0860FA06-124B-4595-9827-F79F5EC84FC6}"/>
    <cellStyle name="Normální 6" xfId="139" xr:uid="{150E39BD-242C-48AE-8ADD-6F02A3EC5F2C}"/>
    <cellStyle name="Normální 7" xfId="141" xr:uid="{92E62311-A120-4815-AA29-5A47C2E928AD}"/>
    <cellStyle name="Normální 8" xfId="3" xr:uid="{145C74AE-4B37-4A75-ABBD-CF1C3A28AF96}"/>
    <cellStyle name="Normální 9" xfId="144" xr:uid="{6BB401D6-4657-4E95-9177-381709A9ED31}"/>
    <cellStyle name="normální_Ceník 2007_ 3_1_2007 zdroj_ZP" xfId="1" xr:uid="{8BFCB686-1569-4C22-B0E2-78CEE2285C8C}"/>
    <cellStyle name="Note" xfId="48" xr:uid="{0E522728-CDC0-4A5B-81F6-DCAAD57965A2}"/>
    <cellStyle name="Output" xfId="49" xr:uid="{800A9C78-C04C-4C28-A3D6-1B1CC4F5EAFA}"/>
    <cellStyle name="Poznámka 2" xfId="134" xr:uid="{9D4B225E-6B9C-495C-BFBD-3D032BE11B63}"/>
    <cellStyle name="Procenta 2" xfId="142" xr:uid="{0140B247-ABC0-48A3-8ADD-22263E0DD263}"/>
    <cellStyle name="Propojená buňka 2" xfId="103" xr:uid="{0E22861B-DC2A-4A34-BD1C-E2C84B73D90F}"/>
    <cellStyle name="SAPBEXaggData" xfId="50" xr:uid="{4E25FBF5-2B26-4D71-AEC6-244252AB82E3}"/>
    <cellStyle name="SAPBEXaggDataEmph" xfId="51" xr:uid="{82AFBA58-685A-4ED4-BFD2-D9382228F4CC}"/>
    <cellStyle name="SAPBEXaggItem" xfId="52" xr:uid="{372A5702-37AF-4741-99B5-3AEBFB59463E}"/>
    <cellStyle name="SAPBEXaggItemX" xfId="53" xr:uid="{AB428BB0-4A97-4B96-AF15-2FEF31519A6E}"/>
    <cellStyle name="SAPBEXexcBad7" xfId="54" xr:uid="{77B46D18-FCA3-4F30-BD0B-D2935ED13242}"/>
    <cellStyle name="SAPBEXexcBad8" xfId="55" xr:uid="{F4339986-9534-4AED-BF77-6D087508C173}"/>
    <cellStyle name="SAPBEXexcBad9" xfId="56" xr:uid="{9DB596DA-B6C3-4C9D-BD62-3304AC65B388}"/>
    <cellStyle name="SAPBEXexcCritical4" xfId="57" xr:uid="{C011D907-BCA2-4DB9-AB0D-B6DBFCA20C87}"/>
    <cellStyle name="SAPBEXexcCritical5" xfId="58" xr:uid="{C1062EA4-FEED-4830-87B2-31F4F67AAD4F}"/>
    <cellStyle name="SAPBEXexcCritical6" xfId="59" xr:uid="{9120198A-3AD3-457D-8B9A-3F510C4C18A3}"/>
    <cellStyle name="SAPBEXexcGood1" xfId="60" xr:uid="{879F8EB5-726F-4A71-825D-BCD3EC380EA8}"/>
    <cellStyle name="SAPBEXexcGood2" xfId="61" xr:uid="{2909BD08-28B7-4AC4-95EB-6DEDC95F4426}"/>
    <cellStyle name="SAPBEXexcGood3" xfId="62" xr:uid="{911EB59C-0E50-49F1-8B4A-DF3C9710629E}"/>
    <cellStyle name="SAPBEXfilterDrill" xfId="63" xr:uid="{2400ED5F-F9AF-423F-9113-06AC51E60216}"/>
    <cellStyle name="SAPBEXfilterItem" xfId="64" xr:uid="{75338D04-BB75-40A9-8DBF-30ECCF94714A}"/>
    <cellStyle name="SAPBEXfilterText" xfId="65" xr:uid="{D7BE9BB1-2137-41A9-9279-D0DA590C699A}"/>
    <cellStyle name="SAPBEXformats" xfId="66" xr:uid="{F4D960B1-694C-4E21-AA87-0721A5C21CFF}"/>
    <cellStyle name="SAPBEXheaderItem" xfId="67" xr:uid="{3E36FEA3-FB64-4417-BE55-78E6AC3E32CF}"/>
    <cellStyle name="SAPBEXheaderText" xfId="68" xr:uid="{FE6EC14D-2462-436A-87F0-3D20E4F238EF}"/>
    <cellStyle name="SAPBEXHLevel0" xfId="69" xr:uid="{55AD3E0F-D2BF-4E01-BC21-A760C976E63D}"/>
    <cellStyle name="SAPBEXHLevel0X" xfId="70" xr:uid="{39CAB3BE-B802-432D-84B7-EFFA1D0BCB89}"/>
    <cellStyle name="SAPBEXHLevel1" xfId="71" xr:uid="{2D0C02C9-CF96-4E79-97A6-7B169332F1A4}"/>
    <cellStyle name="SAPBEXHLevel1X" xfId="72" xr:uid="{4959D745-0631-45D3-80AF-922B8A4590E4}"/>
    <cellStyle name="SAPBEXHLevel2" xfId="73" xr:uid="{E8DCD652-68D0-43DD-BDAD-749C764E4E0F}"/>
    <cellStyle name="SAPBEXHLevel2X" xfId="74" xr:uid="{DE919C08-A382-4974-9D69-96F1FEF59956}"/>
    <cellStyle name="SAPBEXHLevel3" xfId="75" xr:uid="{FA4AAAFC-DBE9-41A9-8C55-99F1FE9D1949}"/>
    <cellStyle name="SAPBEXHLevel3X" xfId="76" xr:uid="{0756D8D7-C603-4663-88E5-264AA1950C9C}"/>
    <cellStyle name="SAPBEXchaText" xfId="77" xr:uid="{5E06C84D-8FB4-4977-BB44-A33174C4FEC6}"/>
    <cellStyle name="SAPBEXinputData" xfId="78" xr:uid="{EB8C7B27-902D-4516-9D61-88D9F616BE42}"/>
    <cellStyle name="SAPBEXresData" xfId="79" xr:uid="{75ED569D-C67F-4766-945F-3665243C0DD0}"/>
    <cellStyle name="SAPBEXresDataEmph" xfId="80" xr:uid="{6F154212-CA29-4178-B652-A4BF0A6E4F7A}"/>
    <cellStyle name="SAPBEXresItem" xfId="81" xr:uid="{69B9E734-F713-4FC8-A731-D9A718E1F145}"/>
    <cellStyle name="SAPBEXresItemX" xfId="82" xr:uid="{4DAEEC44-F983-4401-956D-88039F6BD654}"/>
    <cellStyle name="SAPBEXstdData" xfId="83" xr:uid="{3F996D05-7A71-46B2-8EAC-21E3F8DDE821}"/>
    <cellStyle name="SAPBEXstdDataEmph" xfId="84" xr:uid="{FF4D9BC8-8147-4FD5-BECD-0C5936DAA736}"/>
    <cellStyle name="SAPBEXstdItem" xfId="85" xr:uid="{DC56F39C-643A-47B9-92F2-5E081242057C}"/>
    <cellStyle name="SAPBEXstdItemX" xfId="86" xr:uid="{F9516C97-51D8-4064-B764-261CF569E825}"/>
    <cellStyle name="SAPBEXtitle" xfId="87" xr:uid="{9B7460B7-02A8-463F-B4DC-91009A86E208}"/>
    <cellStyle name="SAPBEXundefined" xfId="88" xr:uid="{AB4807FA-5FE6-40B4-9E41-D499C3FCFE47}"/>
    <cellStyle name="Sheet Title" xfId="89" xr:uid="{2D1C5D1A-F513-4881-A063-FA9C883C4232}"/>
    <cellStyle name="Správně 2" xfId="97" xr:uid="{3EDB7A87-692B-45CA-800D-12E911BDA966}"/>
    <cellStyle name="Standard 2 2" xfId="7" xr:uid="{754E479E-85FC-4FCB-899A-0BDA58CD4CDC}"/>
    <cellStyle name="Špatně 2" xfId="98" xr:uid="{DF029E41-4D5A-4B74-82B6-D56BE4C37E22}"/>
    <cellStyle name="Text upozornění 2" xfId="105" xr:uid="{AD02706B-32B3-4D20-A032-8BC09F802A87}"/>
    <cellStyle name="Total" xfId="90" xr:uid="{07C1707D-93BB-4142-967D-1A9DB7F5F1B9}"/>
    <cellStyle name="Vstup 2" xfId="100" xr:uid="{F9F67ADE-DAFB-4DA9-A793-22D36E2A3774}"/>
    <cellStyle name="Výpočet 2" xfId="102" xr:uid="{C0A3669C-B97D-4245-9DCD-D15873C609F1}"/>
    <cellStyle name="Výstup 2" xfId="101" xr:uid="{296FC148-16C7-40D6-9514-1D3DA02EC657}"/>
    <cellStyle name="Vysvětlující text 2" xfId="106" xr:uid="{AA87ADA0-DAC8-4364-A4D9-B86CC62FCD83}"/>
    <cellStyle name="Warning Text" xfId="91" xr:uid="{BFE8C85F-A8F9-4CF2-9073-99C1246F20CF}"/>
    <cellStyle name="Zvýraznění 1 2" xfId="108" xr:uid="{1F2BFC3B-0756-4916-9D52-7596899005E5}"/>
    <cellStyle name="Zvýraznění 2 2" xfId="112" xr:uid="{3A621764-E705-49FF-89EA-7919B0545B1E}"/>
    <cellStyle name="Zvýraznění 3 2" xfId="116" xr:uid="{C288F0BB-1D81-4129-A317-9BF286832BAD}"/>
    <cellStyle name="Zvýraznění 4 2" xfId="120" xr:uid="{D972FCE0-7D11-4A26-A4FB-4B4BCB9D221C}"/>
    <cellStyle name="Zvýraznění 5 2" xfId="124" xr:uid="{C6A93376-0C89-4727-8937-2C9FB137868E}"/>
    <cellStyle name="Zvýraznění 6 2" xfId="128" xr:uid="{96613EC0-11D0-4A12-B4E3-A61D56E874F4}"/>
  </cellStyles>
  <dxfs count="1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AC48E32-0CD0-4014-856F-E8830E43D124}"/>
  </tableStyles>
  <colors>
    <mruColors>
      <color rgb="FFFFE7E7"/>
      <color rgb="FF9BC2E6"/>
      <color rgb="FFA9D08E"/>
      <color rgb="FFDF4661"/>
      <color rgb="FF65B5E4"/>
      <color rgb="FF97999B"/>
      <color rgb="FFC0C0C0"/>
      <color rgb="FFDF4B87"/>
      <color rgb="FFFF6699"/>
      <color rgb="FF00B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sv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22" name="WordArt 32">
          <a:extLst>
            <a:ext uri="{FF2B5EF4-FFF2-40B4-BE49-F238E27FC236}">
              <a16:creationId xmlns:a16="http://schemas.microsoft.com/office/drawing/2014/main" id="{ADD9391C-D697-45BB-B014-27CDB9E72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51435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23" name="WordArt 34">
          <a:extLst>
            <a:ext uri="{FF2B5EF4-FFF2-40B4-BE49-F238E27FC236}">
              <a16:creationId xmlns:a16="http://schemas.microsoft.com/office/drawing/2014/main" id="{959E097A-E11A-416C-BFB3-F4F192466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51435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0</xdr:colOff>
      <xdr:row>0</xdr:row>
      <xdr:rowOff>1428750</xdr:rowOff>
    </xdr:to>
    <xdr:sp macro="" textlink="">
      <xdr:nvSpPr>
        <xdr:cNvPr id="24" name="WordArt 36">
          <a:extLst>
            <a:ext uri="{FF2B5EF4-FFF2-40B4-BE49-F238E27FC236}">
              <a16:creationId xmlns:a16="http://schemas.microsoft.com/office/drawing/2014/main" id="{D36DD0BB-E859-4C4B-BDDC-6C6CE7F96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3085" y="0"/>
          <a:ext cx="1670685" cy="39243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0</xdr:colOff>
      <xdr:row>0</xdr:row>
      <xdr:rowOff>1428750</xdr:rowOff>
    </xdr:to>
    <xdr:sp macro="" textlink="">
      <xdr:nvSpPr>
        <xdr:cNvPr id="71" name="WordArt 36">
          <a:extLst>
            <a:ext uri="{FF2B5EF4-FFF2-40B4-BE49-F238E27FC236}">
              <a16:creationId xmlns:a16="http://schemas.microsoft.com/office/drawing/2014/main" id="{BA8B9D33-1B02-4077-90D7-B5FF38A3B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563100" y="0"/>
          <a:ext cx="140970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oneCellAnchor>
    <xdr:from>
      <xdr:col>10</xdr:col>
      <xdr:colOff>0</xdr:colOff>
      <xdr:row>0</xdr:row>
      <xdr:rowOff>240846</xdr:rowOff>
    </xdr:from>
    <xdr:ext cx="1166278" cy="501279"/>
    <xdr:pic>
      <xdr:nvPicPr>
        <xdr:cNvPr id="14" name="Obrázek 13">
          <a:extLst>
            <a:ext uri="{FF2B5EF4-FFF2-40B4-BE49-F238E27FC236}">
              <a16:creationId xmlns:a16="http://schemas.microsoft.com/office/drawing/2014/main" id="{27131351-72F0-4EFF-B89A-929D06A64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4800" y="240846"/>
          <a:ext cx="1166278" cy="501279"/>
        </a:xfrm>
        <a:prstGeom prst="rect">
          <a:avLst/>
        </a:prstGeom>
      </xdr:spPr>
    </xdr:pic>
    <xdr:clientData/>
  </xdr:oneCellAnchor>
  <xdr:twoCellAnchor editAs="oneCell">
    <xdr:from>
      <xdr:col>5</xdr:col>
      <xdr:colOff>102564</xdr:colOff>
      <xdr:row>0</xdr:row>
      <xdr:rowOff>19595</xdr:rowOff>
    </xdr:from>
    <xdr:to>
      <xdr:col>5</xdr:col>
      <xdr:colOff>3619751</xdr:colOff>
      <xdr:row>0</xdr:row>
      <xdr:rowOff>669678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11987FB2-B634-4284-878C-AA6995C6E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8877" y="19595"/>
          <a:ext cx="3517187" cy="650083"/>
        </a:xfrm>
        <a:prstGeom prst="rect">
          <a:avLst/>
        </a:prstGeom>
      </xdr:spPr>
    </xdr:pic>
    <xdr:clientData/>
  </xdr:twoCellAnchor>
  <xdr:twoCellAnchor editAs="oneCell">
    <xdr:from>
      <xdr:col>3</xdr:col>
      <xdr:colOff>160565</xdr:colOff>
      <xdr:row>682</xdr:row>
      <xdr:rowOff>164648</xdr:rowOff>
    </xdr:from>
    <xdr:to>
      <xdr:col>9</xdr:col>
      <xdr:colOff>370625</xdr:colOff>
      <xdr:row>693</xdr:row>
      <xdr:rowOff>171450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20811DED-6917-4B62-A3E8-4115A09D5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6740" y="187778573"/>
          <a:ext cx="11697210" cy="210230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680</xdr:row>
      <xdr:rowOff>14973</xdr:rowOff>
    </xdr:from>
    <xdr:to>
      <xdr:col>3</xdr:col>
      <xdr:colOff>301485</xdr:colOff>
      <xdr:row>681</xdr:row>
      <xdr:rowOff>35331</xdr:rowOff>
    </xdr:to>
    <xdr:pic>
      <xdr:nvPicPr>
        <xdr:cNvPr id="2" name="Grafický objekt 1" descr="Obálka se souvislou výplní">
          <a:extLst>
            <a:ext uri="{FF2B5EF4-FFF2-40B4-BE49-F238E27FC236}">
              <a16:creationId xmlns:a16="http://schemas.microsoft.com/office/drawing/2014/main" id="{28E5C789-D272-403F-A781-AA143DA8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67126" y="266114898"/>
          <a:ext cx="225284" cy="197527"/>
        </a:xfrm>
        <a:prstGeom prst="rect">
          <a:avLst/>
        </a:prstGeom>
      </xdr:spPr>
    </xdr:pic>
    <xdr:clientData/>
  </xdr:twoCellAnchor>
  <xdr:twoCellAnchor editAs="oneCell">
    <xdr:from>
      <xdr:col>3</xdr:col>
      <xdr:colOff>71078</xdr:colOff>
      <xdr:row>679</xdr:row>
      <xdr:rowOff>13614</xdr:rowOff>
    </xdr:from>
    <xdr:to>
      <xdr:col>3</xdr:col>
      <xdr:colOff>284932</xdr:colOff>
      <xdr:row>680</xdr:row>
      <xdr:rowOff>18350</xdr:rowOff>
    </xdr:to>
    <xdr:pic>
      <xdr:nvPicPr>
        <xdr:cNvPr id="3" name="Grafický objekt 2" descr="Telefonovat se souvislou výplní">
          <a:extLst>
            <a:ext uri="{FF2B5EF4-FFF2-40B4-BE49-F238E27FC236}">
              <a16:creationId xmlns:a16="http://schemas.microsoft.com/office/drawing/2014/main" id="{D92B1707-3007-43B2-BD9C-C78AC12F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662003" y="265923039"/>
          <a:ext cx="217664" cy="199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2" name="WordArt 32">
          <a:extLst>
            <a:ext uri="{FF2B5EF4-FFF2-40B4-BE49-F238E27FC236}">
              <a16:creationId xmlns:a16="http://schemas.microsoft.com/office/drawing/2014/main" id="{C8BB196C-FD02-4933-985D-602520FC7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9</xdr:col>
      <xdr:colOff>904875</xdr:colOff>
      <xdr:row>0</xdr:row>
      <xdr:rowOff>0</xdr:rowOff>
    </xdr:to>
    <xdr:sp macro="" textlink="">
      <xdr:nvSpPr>
        <xdr:cNvPr id="3" name="WordArt 34">
          <a:extLst>
            <a:ext uri="{FF2B5EF4-FFF2-40B4-BE49-F238E27FC236}">
              <a16:creationId xmlns:a16="http://schemas.microsoft.com/office/drawing/2014/main" id="{3B7C75B8-42A8-4F48-A8AA-66E4CBE54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1009650</xdr:colOff>
      <xdr:row>0</xdr:row>
      <xdr:rowOff>1428750</xdr:rowOff>
    </xdr:to>
    <xdr:sp macro="" textlink="">
      <xdr:nvSpPr>
        <xdr:cNvPr id="4" name="WordArt 36">
          <a:extLst>
            <a:ext uri="{FF2B5EF4-FFF2-40B4-BE49-F238E27FC236}">
              <a16:creationId xmlns:a16="http://schemas.microsoft.com/office/drawing/2014/main" id="{953437B5-F6E7-4D47-9D89-F2A0CC7E5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91059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390525</xdr:colOff>
      <xdr:row>0</xdr:row>
      <xdr:rowOff>0</xdr:rowOff>
    </xdr:from>
    <xdr:to>
      <xdr:col>11</xdr:col>
      <xdr:colOff>1009650</xdr:colOff>
      <xdr:row>0</xdr:row>
      <xdr:rowOff>1428750</xdr:rowOff>
    </xdr:to>
    <xdr:sp macro="" textlink="">
      <xdr:nvSpPr>
        <xdr:cNvPr id="5" name="WordArt 36">
          <a:extLst>
            <a:ext uri="{FF2B5EF4-FFF2-40B4-BE49-F238E27FC236}">
              <a16:creationId xmlns:a16="http://schemas.microsoft.com/office/drawing/2014/main" id="{2EA94E9B-8B23-41EB-B09C-34A0CC0DA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06200" y="0"/>
          <a:ext cx="0" cy="91059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Pour">
            <a:avLst>
              <a:gd name="adj1" fmla="val 10800000"/>
              <a:gd name="adj2" fmla="val -2147483648"/>
            </a:avLst>
          </a:prstTxWarp>
        </a:bodyPr>
        <a:lstStyle/>
        <a:p>
          <a:pPr algn="ctr" rtl="0">
            <a:buNone/>
          </a:pPr>
          <a:endParaRPr lang="cs-CZ" sz="20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  <xdr:oneCellAnchor>
    <xdr:from>
      <xdr:col>17</xdr:col>
      <xdr:colOff>0</xdr:colOff>
      <xdr:row>0</xdr:row>
      <xdr:rowOff>240846</xdr:rowOff>
    </xdr:from>
    <xdr:ext cx="1166278" cy="501279"/>
    <xdr:pic>
      <xdr:nvPicPr>
        <xdr:cNvPr id="6" name="Obrázek 5">
          <a:extLst>
            <a:ext uri="{FF2B5EF4-FFF2-40B4-BE49-F238E27FC236}">
              <a16:creationId xmlns:a16="http://schemas.microsoft.com/office/drawing/2014/main" id="{058A560D-F7BC-4D21-AFF2-36D8B38E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244656"/>
          <a:ext cx="1166278" cy="501279"/>
        </a:xfrm>
        <a:prstGeom prst="rect">
          <a:avLst/>
        </a:prstGeom>
      </xdr:spPr>
    </xdr:pic>
    <xdr:clientData/>
  </xdr:oneCellAnchor>
  <xdr:twoCellAnchor editAs="oneCell">
    <xdr:from>
      <xdr:col>9</xdr:col>
      <xdr:colOff>711655</xdr:colOff>
      <xdr:row>0</xdr:row>
      <xdr:rowOff>8165</xdr:rowOff>
    </xdr:from>
    <xdr:to>
      <xdr:col>11</xdr:col>
      <xdr:colOff>1170615</xdr:colOff>
      <xdr:row>0</xdr:row>
      <xdr:rowOff>669678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546E0F6-89A8-4621-856F-13F05A2BB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10070"/>
          <a:ext cx="3411710" cy="6596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Štěpnička Petr" id="{0F5EC67C-BC34-4625-88D6-61011B8585DD}" userId="S::Petr.Stepnicka@cemix.cz::6e233930-997c-44b0-aa4a-850aa2acedda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37" dT="2024-11-04T11:44:19.90" personId="{0F5EC67C-BC34-4625-88D6-61011B8585DD}" id="{7FE67F58-7F2B-4B1F-AB72-A3F6C3E35BC3}">
    <text xml:space="preserve">Změna kg na litry - přepočítat, karel řekne kolik litrů na kýbl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jedn&#225;vky@cemix.cz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57E6-26C4-4331-B5FF-8BFF69C7DAA4}">
  <sheetPr>
    <tabColor theme="4" tint="-0.249977111117893"/>
    <outlinePr summaryBelow="0"/>
    <pageSetUpPr fitToPage="1"/>
  </sheetPr>
  <dimension ref="A1:AW683"/>
  <sheetViews>
    <sheetView showGridLines="0" tabSelected="1" zoomScale="80" zoomScaleNormal="80" zoomScaleSheetLayoutView="40" workbookViewId="0">
      <pane xSplit="5" ySplit="4" topLeftCell="F653" activePane="bottomRight" state="frozenSplit"/>
      <selection pane="topRight" activeCell="F1" sqref="F1"/>
      <selection pane="bottomLeft" activeCell="A8" sqref="A8"/>
      <selection pane="bottomRight" activeCell="H665" sqref="H665"/>
    </sheetView>
  </sheetViews>
  <sheetFormatPr defaultColWidth="9.109375" defaultRowHeight="15" customHeight="1" outlineLevelRow="2" outlineLevelCol="1" x14ac:dyDescent="0.25"/>
  <cols>
    <col min="1" max="1" width="3.5546875" style="1" customWidth="1"/>
    <col min="2" max="2" width="23.5546875" style="2" customWidth="1" outlineLevel="1"/>
    <col min="3" max="3" width="26.5546875" style="2" customWidth="1" outlineLevel="1"/>
    <col min="4" max="4" width="9" style="2" customWidth="1"/>
    <col min="5" max="5" width="62.5546875" style="118" customWidth="1"/>
    <col min="6" max="6" width="53.44140625" style="172" customWidth="1"/>
    <col min="7" max="7" width="12.5546875" style="3" customWidth="1" outlineLevel="1"/>
    <col min="8" max="8" width="17.44140625" style="3" customWidth="1" outlineLevel="1"/>
    <col min="9" max="9" width="12.5546875" style="3" customWidth="1" outlineLevel="1"/>
    <col min="10" max="10" width="19.5546875" style="3" customWidth="1" outlineLevel="1"/>
    <col min="11" max="11" width="23.5546875" style="3" customWidth="1" outlineLevel="1"/>
    <col min="12" max="12" width="19.44140625" style="3" customWidth="1" outlineLevel="1"/>
    <col min="13" max="13" width="11.109375" style="3" customWidth="1" outlineLevel="1"/>
    <col min="14" max="14" width="13.109375" style="3" customWidth="1" outlineLevel="1"/>
    <col min="15" max="15" width="12" style="3" customWidth="1" outlineLevel="1"/>
    <col min="16" max="16" width="10.88671875" style="4" customWidth="1" outlineLevel="1"/>
    <col min="17" max="17" width="17.44140625" style="3" customWidth="1" outlineLevel="1"/>
    <col min="18" max="18" width="11.44140625" style="5" customWidth="1"/>
    <col min="19" max="21" width="11.44140625" style="1" customWidth="1"/>
    <col min="22" max="24" width="11.44140625" style="1" customWidth="1" outlineLevel="1"/>
    <col min="25" max="25" width="16.88671875" style="1" customWidth="1" outlineLevel="1"/>
    <col min="26" max="26" width="15.109375" style="1" customWidth="1" outlineLevel="1"/>
    <col min="27" max="31" width="12.88671875" style="1" customWidth="1" outlineLevel="1"/>
    <col min="32" max="32" width="14" style="1" customWidth="1" outlineLevel="1"/>
    <col min="33" max="34" width="12.88671875" style="1" customWidth="1" outlineLevel="1"/>
    <col min="35" max="35" width="11.5546875" style="3" customWidth="1"/>
    <col min="36" max="37" width="11.5546875" style="1" customWidth="1" outlineLevel="1"/>
    <col min="38" max="39" width="11.5546875" style="3" customWidth="1" outlineLevel="1"/>
    <col min="40" max="40" width="17.44140625" style="1" customWidth="1" outlineLevel="1"/>
    <col min="41" max="42" width="3.88671875" style="1" customWidth="1"/>
    <col min="43" max="43" width="11.88671875" style="1" customWidth="1"/>
    <col min="44" max="44" width="11.44140625" style="1" customWidth="1"/>
    <col min="45" max="45" width="10.5546875" style="505" customWidth="1"/>
    <col min="46" max="46" width="9.109375" style="1"/>
    <col min="47" max="48" width="12.88671875" style="506" customWidth="1" outlineLevel="1"/>
    <col min="49" max="49" width="12.88671875" style="1" customWidth="1" outlineLevel="1"/>
    <col min="50" max="16384" width="9.109375" style="1"/>
  </cols>
  <sheetData>
    <row r="1" spans="1:48" ht="72" customHeight="1" x14ac:dyDescent="0.25">
      <c r="D1" s="404" t="s">
        <v>0</v>
      </c>
      <c r="E1" s="127"/>
      <c r="F1" s="285"/>
      <c r="K1" s="478" t="s">
        <v>2416</v>
      </c>
      <c r="L1" s="1"/>
      <c r="M1" s="1"/>
      <c r="N1" s="1"/>
      <c r="O1" s="1"/>
      <c r="P1" s="1"/>
      <c r="Q1" s="1"/>
      <c r="R1" s="1"/>
      <c r="AI1" s="1"/>
      <c r="AL1" s="1"/>
      <c r="AM1" s="1"/>
      <c r="AS1" s="1"/>
      <c r="AU1" s="1"/>
      <c r="AV1" s="1"/>
    </row>
    <row r="2" spans="1:48" ht="26.4" customHeight="1" x14ac:dyDescent="0.25">
      <c r="D2" s="404"/>
      <c r="E2" s="127"/>
      <c r="F2" s="285"/>
      <c r="L2" s="1"/>
      <c r="M2" s="1"/>
      <c r="N2" s="1"/>
      <c r="O2" s="1"/>
      <c r="P2" s="1"/>
      <c r="Q2" s="1"/>
      <c r="R2" s="1"/>
      <c r="AI2" s="1"/>
      <c r="AL2" s="1"/>
      <c r="AM2" s="1"/>
      <c r="AS2" s="1"/>
      <c r="AU2" s="1"/>
      <c r="AV2" s="1"/>
    </row>
    <row r="3" spans="1:48" ht="56.1" customHeight="1" x14ac:dyDescent="0.25">
      <c r="A3" s="126"/>
      <c r="B3" s="370" t="s">
        <v>8</v>
      </c>
      <c r="C3" s="372" t="s">
        <v>9</v>
      </c>
      <c r="D3" s="374" t="s">
        <v>10</v>
      </c>
      <c r="E3" s="374"/>
      <c r="F3" s="377" t="s">
        <v>17</v>
      </c>
      <c r="G3" s="377" t="s">
        <v>18</v>
      </c>
      <c r="H3" s="477" t="s">
        <v>23</v>
      </c>
      <c r="I3" s="477" t="s">
        <v>23</v>
      </c>
      <c r="J3" s="477" t="s">
        <v>24</v>
      </c>
      <c r="K3" s="477" t="s">
        <v>24</v>
      </c>
      <c r="L3" s="1"/>
      <c r="M3" s="1"/>
      <c r="N3" s="1"/>
      <c r="O3" s="1"/>
      <c r="P3" s="1"/>
      <c r="Q3" s="1"/>
      <c r="R3" s="1"/>
      <c r="AI3" s="1"/>
      <c r="AL3" s="1"/>
      <c r="AM3" s="1"/>
      <c r="AS3" s="1"/>
      <c r="AU3" s="1"/>
      <c r="AV3" s="1"/>
    </row>
    <row r="4" spans="1:48" ht="29.4" customHeight="1" x14ac:dyDescent="0.25">
      <c r="A4" s="126"/>
      <c r="B4" s="371"/>
      <c r="C4" s="373"/>
      <c r="D4" s="375"/>
      <c r="E4" s="375"/>
      <c r="F4" s="378"/>
      <c r="G4" s="378"/>
      <c r="H4" s="391" t="s">
        <v>41</v>
      </c>
      <c r="I4" s="391" t="s">
        <v>42</v>
      </c>
      <c r="J4" s="391" t="s">
        <v>41</v>
      </c>
      <c r="K4" s="391" t="s">
        <v>42</v>
      </c>
      <c r="L4" s="1"/>
      <c r="M4" s="1"/>
      <c r="N4" s="1"/>
      <c r="O4" s="1"/>
      <c r="P4" s="1"/>
      <c r="Q4" s="1"/>
      <c r="R4" s="1"/>
      <c r="AI4" s="1"/>
      <c r="AL4" s="1"/>
      <c r="AM4" s="1"/>
      <c r="AS4" s="1"/>
      <c r="AU4" s="1"/>
      <c r="AV4" s="1"/>
    </row>
    <row r="5" spans="1:48" s="13" customFormat="1" ht="13.5" customHeight="1" x14ac:dyDescent="0.25">
      <c r="A5" s="192"/>
      <c r="B5" s="246" t="s">
        <v>49</v>
      </c>
      <c r="C5" s="192"/>
      <c r="D5" s="194"/>
      <c r="E5" s="246"/>
      <c r="F5" s="9"/>
      <c r="G5" s="9"/>
      <c r="H5" s="10"/>
      <c r="I5" s="10"/>
      <c r="J5" s="11"/>
      <c r="K5" s="12"/>
    </row>
    <row r="6" spans="1:48" s="13" customFormat="1" ht="27.75" customHeight="1" x14ac:dyDescent="0.25">
      <c r="A6" s="192"/>
      <c r="B6" s="246" t="s">
        <v>50</v>
      </c>
      <c r="C6" s="192"/>
      <c r="D6" s="194"/>
      <c r="E6" s="192"/>
      <c r="F6" s="9"/>
      <c r="G6" s="9"/>
      <c r="H6" s="10"/>
      <c r="I6" s="10"/>
      <c r="J6" s="10"/>
      <c r="K6" s="12"/>
    </row>
    <row r="7" spans="1:48" ht="26.4" customHeight="1" outlineLevel="1" x14ac:dyDescent="0.25">
      <c r="A7" s="192"/>
      <c r="B7" s="14">
        <v>9005561100221</v>
      </c>
      <c r="C7" s="15" t="s">
        <v>51</v>
      </c>
      <c r="D7" s="16">
        <v>1000</v>
      </c>
      <c r="E7" s="17" t="s">
        <v>2269</v>
      </c>
      <c r="F7" s="188">
        <v>25</v>
      </c>
      <c r="G7" s="188" t="s">
        <v>52</v>
      </c>
      <c r="H7" s="18">
        <f>I7*F7</f>
        <v>525</v>
      </c>
      <c r="I7" s="77">
        <v>21</v>
      </c>
      <c r="J7" s="77">
        <f>H7*1.21</f>
        <v>635.25</v>
      </c>
      <c r="K7" s="19">
        <f>I7*1.21</f>
        <v>25.41</v>
      </c>
      <c r="L7" s="1"/>
      <c r="M7" s="1"/>
      <c r="N7" s="1"/>
      <c r="O7" s="1"/>
      <c r="P7" s="1"/>
      <c r="Q7" s="1"/>
      <c r="R7" s="1"/>
      <c r="AI7" s="1"/>
      <c r="AL7" s="1"/>
      <c r="AM7" s="1"/>
      <c r="AS7" s="1"/>
      <c r="AU7" s="1"/>
      <c r="AV7" s="1"/>
    </row>
    <row r="8" spans="1:48" ht="26.4" customHeight="1" outlineLevel="1" x14ac:dyDescent="0.25">
      <c r="A8" s="192"/>
      <c r="B8" s="14">
        <v>9005561100054</v>
      </c>
      <c r="C8" s="15" t="s">
        <v>54</v>
      </c>
      <c r="D8" s="16">
        <v>1010</v>
      </c>
      <c r="E8" s="17" t="s">
        <v>2270</v>
      </c>
      <c r="F8" s="188">
        <v>20</v>
      </c>
      <c r="G8" s="188" t="s">
        <v>52</v>
      </c>
      <c r="H8" s="18">
        <f>I8*F8</f>
        <v>348</v>
      </c>
      <c r="I8" s="77">
        <v>17.399999999999999</v>
      </c>
      <c r="J8" s="77">
        <f>H8*1.21</f>
        <v>421.08</v>
      </c>
      <c r="K8" s="19">
        <f>I8*1.21</f>
        <v>21.053999999999998</v>
      </c>
      <c r="L8" s="1"/>
      <c r="M8" s="1"/>
      <c r="N8" s="1"/>
      <c r="O8" s="1"/>
      <c r="P8" s="1"/>
      <c r="Q8" s="1"/>
      <c r="R8" s="1"/>
      <c r="AI8" s="1"/>
      <c r="AL8" s="1"/>
      <c r="AM8" s="1"/>
      <c r="AS8" s="1"/>
      <c r="AU8" s="1"/>
      <c r="AV8" s="1"/>
    </row>
    <row r="9" spans="1:48" s="13" customFormat="1" ht="27.75" customHeight="1" x14ac:dyDescent="0.25">
      <c r="A9" s="192"/>
      <c r="B9" s="369" t="s">
        <v>55</v>
      </c>
      <c r="C9" s="246"/>
      <c r="D9" s="246"/>
      <c r="E9" s="246"/>
      <c r="F9" s="9"/>
      <c r="G9" s="9"/>
      <c r="H9" s="10"/>
      <c r="I9" s="10"/>
      <c r="J9" s="10"/>
      <c r="K9" s="12"/>
    </row>
    <row r="10" spans="1:48" ht="26.4" customHeight="1" outlineLevel="1" x14ac:dyDescent="0.25">
      <c r="A10" s="192"/>
      <c r="B10" s="14">
        <v>9005561100023</v>
      </c>
      <c r="C10" s="24" t="s">
        <v>56</v>
      </c>
      <c r="D10" s="16">
        <v>1120</v>
      </c>
      <c r="E10" s="25" t="s">
        <v>2271</v>
      </c>
      <c r="F10" s="247">
        <v>25</v>
      </c>
      <c r="G10" s="247" t="s">
        <v>52</v>
      </c>
      <c r="H10" s="18">
        <f>I10*F10</f>
        <v>155</v>
      </c>
      <c r="I10" s="256">
        <v>6.2</v>
      </c>
      <c r="J10" s="77">
        <f t="shared" ref="J10:J14" si="0">H10*1.21</f>
        <v>187.54999999999998</v>
      </c>
      <c r="K10" s="19">
        <f t="shared" ref="K10:K14" si="1">I10*1.21</f>
        <v>7.5019999999999998</v>
      </c>
      <c r="L10" s="1"/>
      <c r="M10" s="1"/>
      <c r="N10" s="1"/>
      <c r="O10" s="1"/>
      <c r="P10" s="1"/>
      <c r="Q10" s="1"/>
      <c r="R10" s="1"/>
      <c r="AI10" s="1"/>
      <c r="AL10" s="1"/>
      <c r="AM10" s="1"/>
      <c r="AS10" s="1"/>
      <c r="AU10" s="1"/>
      <c r="AV10" s="1"/>
    </row>
    <row r="11" spans="1:48" ht="26.4" customHeight="1" outlineLevel="1" x14ac:dyDescent="0.25">
      <c r="A11" s="192"/>
      <c r="B11" s="14">
        <v>9005561100030</v>
      </c>
      <c r="C11" s="24" t="s">
        <v>57</v>
      </c>
      <c r="D11" s="16">
        <v>1125</v>
      </c>
      <c r="E11" s="25" t="s">
        <v>2272</v>
      </c>
      <c r="F11" s="247">
        <v>25</v>
      </c>
      <c r="G11" s="247" t="s">
        <v>52</v>
      </c>
      <c r="H11" s="18">
        <f>I11*F11</f>
        <v>167.5</v>
      </c>
      <c r="I11" s="77">
        <v>6.7</v>
      </c>
      <c r="J11" s="77">
        <f t="shared" si="0"/>
        <v>202.67499999999998</v>
      </c>
      <c r="K11" s="19">
        <f t="shared" si="1"/>
        <v>8.1069999999999993</v>
      </c>
      <c r="L11" s="1"/>
      <c r="M11" s="1"/>
      <c r="N11" s="1"/>
      <c r="O11" s="1"/>
      <c r="P11" s="1"/>
      <c r="Q11" s="1"/>
      <c r="R11" s="1"/>
      <c r="AI11" s="1"/>
      <c r="AL11" s="1"/>
      <c r="AM11" s="1"/>
      <c r="AS11" s="1"/>
      <c r="AU11" s="1"/>
      <c r="AV11" s="1"/>
    </row>
    <row r="12" spans="1:48" ht="26.4" customHeight="1" outlineLevel="1" x14ac:dyDescent="0.25">
      <c r="A12" s="192"/>
      <c r="B12" s="14">
        <v>9005561100016</v>
      </c>
      <c r="C12" s="24" t="s">
        <v>58</v>
      </c>
      <c r="D12" s="16">
        <v>1130</v>
      </c>
      <c r="E12" s="25" t="s">
        <v>2273</v>
      </c>
      <c r="F12" s="247">
        <v>25</v>
      </c>
      <c r="G12" s="247" t="s">
        <v>52</v>
      </c>
      <c r="H12" s="18">
        <f>I12*F12</f>
        <v>182.5</v>
      </c>
      <c r="I12" s="256">
        <v>7.3</v>
      </c>
      <c r="J12" s="77">
        <f t="shared" si="0"/>
        <v>220.82499999999999</v>
      </c>
      <c r="K12" s="19">
        <f t="shared" si="1"/>
        <v>8.8330000000000002</v>
      </c>
      <c r="L12" s="1"/>
      <c r="M12" s="1"/>
      <c r="N12" s="1"/>
      <c r="O12" s="1"/>
      <c r="P12" s="1"/>
      <c r="Q12" s="1"/>
      <c r="R12" s="1"/>
      <c r="AI12" s="1"/>
      <c r="AL12" s="1"/>
      <c r="AM12" s="1"/>
      <c r="AS12" s="1"/>
      <c r="AU12" s="1"/>
      <c r="AV12" s="1"/>
    </row>
    <row r="13" spans="1:48" ht="26.4" customHeight="1" outlineLevel="1" x14ac:dyDescent="0.25">
      <c r="A13" s="192"/>
      <c r="B13" s="14">
        <v>9005561100061</v>
      </c>
      <c r="C13" s="24" t="s">
        <v>59</v>
      </c>
      <c r="D13" s="16">
        <v>1138</v>
      </c>
      <c r="E13" s="25" t="s">
        <v>2274</v>
      </c>
      <c r="F13" s="247">
        <v>25</v>
      </c>
      <c r="G13" s="247" t="s">
        <v>52</v>
      </c>
      <c r="H13" s="18">
        <f>I13*F13</f>
        <v>170</v>
      </c>
      <c r="I13" s="77">
        <v>6.8</v>
      </c>
      <c r="J13" s="77">
        <f t="shared" si="0"/>
        <v>205.7</v>
      </c>
      <c r="K13" s="19">
        <f t="shared" si="1"/>
        <v>8.2279999999999998</v>
      </c>
      <c r="L13" s="1"/>
      <c r="M13" s="1"/>
      <c r="N13" s="1"/>
      <c r="O13" s="1"/>
      <c r="P13" s="1"/>
      <c r="Q13" s="1"/>
      <c r="R13" s="1"/>
      <c r="AI13" s="1"/>
      <c r="AL13" s="1"/>
      <c r="AM13" s="1"/>
      <c r="AS13" s="1"/>
      <c r="AU13" s="1"/>
      <c r="AV13" s="1"/>
    </row>
    <row r="14" spans="1:48" ht="40.35" customHeight="1" outlineLevel="1" x14ac:dyDescent="0.25">
      <c r="A14" s="192"/>
      <c r="B14" s="14">
        <v>9005561100078</v>
      </c>
      <c r="C14" s="24" t="s">
        <v>60</v>
      </c>
      <c r="D14" s="16">
        <v>1185</v>
      </c>
      <c r="E14" s="25" t="s">
        <v>2275</v>
      </c>
      <c r="F14" s="247">
        <v>25</v>
      </c>
      <c r="G14" s="247" t="s">
        <v>52</v>
      </c>
      <c r="H14" s="18">
        <f>I14*F14</f>
        <v>183.75</v>
      </c>
      <c r="I14" s="256">
        <v>7.35</v>
      </c>
      <c r="J14" s="77">
        <f t="shared" si="0"/>
        <v>222.33750000000001</v>
      </c>
      <c r="K14" s="19">
        <f t="shared" si="1"/>
        <v>8.8934999999999995</v>
      </c>
      <c r="L14" s="1"/>
      <c r="M14" s="1"/>
      <c r="N14" s="1"/>
      <c r="O14" s="1"/>
      <c r="P14" s="1"/>
      <c r="Q14" s="1"/>
      <c r="R14" s="1"/>
      <c r="AI14" s="1"/>
      <c r="AL14" s="1"/>
      <c r="AM14" s="1"/>
      <c r="AS14" s="1"/>
      <c r="AU14" s="1"/>
      <c r="AV14" s="1"/>
    </row>
    <row r="15" spans="1:48" s="13" customFormat="1" ht="27.75" customHeight="1" x14ac:dyDescent="0.25">
      <c r="A15" s="192"/>
      <c r="B15" s="369" t="s">
        <v>61</v>
      </c>
      <c r="C15" s="246"/>
      <c r="D15" s="246"/>
      <c r="E15" s="246"/>
      <c r="F15" s="166"/>
      <c r="G15" s="152"/>
      <c r="H15" s="10"/>
      <c r="I15" s="10"/>
      <c r="J15" s="10"/>
      <c r="K15" s="12"/>
    </row>
    <row r="16" spans="1:48" ht="26.4" customHeight="1" outlineLevel="1" x14ac:dyDescent="0.25">
      <c r="A16" s="192"/>
      <c r="B16" s="14">
        <v>9005561100733</v>
      </c>
      <c r="C16" s="24" t="s">
        <v>62</v>
      </c>
      <c r="D16" s="16">
        <v>1300</v>
      </c>
      <c r="E16" s="206" t="s">
        <v>2276</v>
      </c>
      <c r="F16" s="247">
        <v>25</v>
      </c>
      <c r="G16" s="247" t="s">
        <v>52</v>
      </c>
      <c r="H16" s="18">
        <f t="shared" ref="H16:H21" si="2">I16*F16</f>
        <v>160</v>
      </c>
      <c r="I16" s="77">
        <v>6.4</v>
      </c>
      <c r="J16" s="77">
        <f t="shared" ref="J16:J21" si="3">H16*1.21</f>
        <v>193.6</v>
      </c>
      <c r="K16" s="19">
        <f t="shared" ref="K16:K21" si="4">I16*1.21</f>
        <v>7.7439999999999998</v>
      </c>
      <c r="L16" s="1"/>
      <c r="M16" s="1"/>
      <c r="N16" s="1"/>
      <c r="O16" s="1"/>
      <c r="P16" s="1"/>
      <c r="Q16" s="1"/>
      <c r="R16" s="1"/>
      <c r="AI16" s="1"/>
      <c r="AL16" s="1"/>
      <c r="AM16" s="1"/>
      <c r="AS16" s="1"/>
      <c r="AU16" s="1"/>
      <c r="AV16" s="1"/>
    </row>
    <row r="17" spans="1:48" ht="13.5" customHeight="1" outlineLevel="1" x14ac:dyDescent="0.25">
      <c r="A17" s="192"/>
      <c r="B17" s="14">
        <v>9005561100610</v>
      </c>
      <c r="C17" s="24" t="s">
        <v>63</v>
      </c>
      <c r="D17" s="16">
        <v>1310</v>
      </c>
      <c r="E17" s="185" t="s">
        <v>64</v>
      </c>
      <c r="F17" s="247">
        <v>25</v>
      </c>
      <c r="G17" s="247" t="s">
        <v>52</v>
      </c>
      <c r="H17" s="18">
        <f t="shared" si="2"/>
        <v>142.5</v>
      </c>
      <c r="I17" s="77">
        <v>5.7</v>
      </c>
      <c r="J17" s="77">
        <f t="shared" si="3"/>
        <v>172.42499999999998</v>
      </c>
      <c r="K17" s="19">
        <f t="shared" si="4"/>
        <v>6.8970000000000002</v>
      </c>
      <c r="L17" s="1"/>
      <c r="M17" s="1"/>
      <c r="N17" s="1"/>
      <c r="O17" s="1"/>
      <c r="P17" s="1"/>
      <c r="Q17" s="1"/>
      <c r="R17" s="1"/>
      <c r="AI17" s="1"/>
      <c r="AL17" s="1"/>
      <c r="AM17" s="1"/>
      <c r="AS17" s="1"/>
      <c r="AU17" s="1"/>
      <c r="AV17" s="1"/>
    </row>
    <row r="18" spans="1:48" ht="13.5" customHeight="1" outlineLevel="1" x14ac:dyDescent="0.25">
      <c r="A18" s="192"/>
      <c r="B18" s="14">
        <v>9005561100245</v>
      </c>
      <c r="C18" s="24" t="s">
        <v>65</v>
      </c>
      <c r="D18" s="26">
        <v>1315</v>
      </c>
      <c r="E18" s="185" t="s">
        <v>66</v>
      </c>
      <c r="F18" s="247">
        <v>25</v>
      </c>
      <c r="G18" s="247" t="s">
        <v>52</v>
      </c>
      <c r="H18" s="18">
        <f t="shared" si="2"/>
        <v>197.5</v>
      </c>
      <c r="I18" s="77">
        <v>7.9</v>
      </c>
      <c r="J18" s="77">
        <f t="shared" si="3"/>
        <v>238.97499999999999</v>
      </c>
      <c r="K18" s="19">
        <f t="shared" si="4"/>
        <v>9.5589999999999993</v>
      </c>
      <c r="L18" s="1"/>
      <c r="M18" s="1"/>
      <c r="N18" s="1"/>
      <c r="O18" s="1"/>
      <c r="P18" s="1"/>
      <c r="Q18" s="1"/>
      <c r="R18" s="1"/>
      <c r="AI18" s="1"/>
      <c r="AL18" s="1"/>
      <c r="AM18" s="1"/>
      <c r="AS18" s="1"/>
      <c r="AU18" s="1"/>
      <c r="AV18" s="1"/>
    </row>
    <row r="19" spans="1:48" ht="26.4" customHeight="1" outlineLevel="1" x14ac:dyDescent="0.25">
      <c r="A19" s="192"/>
      <c r="B19" s="14">
        <v>9005561100252</v>
      </c>
      <c r="C19" s="24" t="s">
        <v>67</v>
      </c>
      <c r="D19" s="27">
        <v>1320</v>
      </c>
      <c r="E19" s="28" t="s">
        <v>2277</v>
      </c>
      <c r="F19" s="247">
        <v>25</v>
      </c>
      <c r="G19" s="247" t="s">
        <v>52</v>
      </c>
      <c r="H19" s="18">
        <f t="shared" si="2"/>
        <v>267.5</v>
      </c>
      <c r="I19" s="77">
        <v>10.7</v>
      </c>
      <c r="J19" s="77">
        <f t="shared" si="3"/>
        <v>323.67500000000001</v>
      </c>
      <c r="K19" s="19">
        <f t="shared" si="4"/>
        <v>12.946999999999999</v>
      </c>
      <c r="L19" s="1"/>
      <c r="M19" s="1"/>
      <c r="N19" s="1"/>
      <c r="O19" s="1"/>
      <c r="P19" s="1"/>
      <c r="Q19" s="1"/>
      <c r="R19" s="1"/>
      <c r="AI19" s="1"/>
      <c r="AL19" s="1"/>
      <c r="AM19" s="1"/>
      <c r="AS19" s="1"/>
      <c r="AU19" s="1"/>
      <c r="AV19" s="1"/>
    </row>
    <row r="20" spans="1:48" ht="26.4" customHeight="1" outlineLevel="1" x14ac:dyDescent="0.25">
      <c r="A20" s="192"/>
      <c r="B20" s="14">
        <v>9005561100627</v>
      </c>
      <c r="C20" s="24" t="s">
        <v>68</v>
      </c>
      <c r="D20" s="16">
        <v>1351</v>
      </c>
      <c r="E20" s="206" t="s">
        <v>2278</v>
      </c>
      <c r="F20" s="247">
        <v>25</v>
      </c>
      <c r="G20" s="247" t="s">
        <v>52</v>
      </c>
      <c r="H20" s="18">
        <f t="shared" si="2"/>
        <v>235</v>
      </c>
      <c r="I20" s="77">
        <v>9.4</v>
      </c>
      <c r="J20" s="77">
        <f t="shared" si="3"/>
        <v>284.34999999999997</v>
      </c>
      <c r="K20" s="19">
        <f t="shared" si="4"/>
        <v>11.374000000000001</v>
      </c>
      <c r="L20" s="1"/>
      <c r="M20" s="1"/>
      <c r="N20" s="1"/>
      <c r="O20" s="1"/>
      <c r="P20" s="1"/>
      <c r="Q20" s="1"/>
      <c r="R20" s="1"/>
      <c r="AI20" s="1"/>
      <c r="AL20" s="1"/>
      <c r="AM20" s="1"/>
      <c r="AS20" s="1"/>
      <c r="AU20" s="1"/>
      <c r="AV20" s="1"/>
    </row>
    <row r="21" spans="1:48" ht="26.4" outlineLevel="1" x14ac:dyDescent="0.25">
      <c r="A21" s="192"/>
      <c r="B21" s="14">
        <v>9005561100269</v>
      </c>
      <c r="C21" s="24" t="s">
        <v>69</v>
      </c>
      <c r="D21" s="16">
        <v>1352</v>
      </c>
      <c r="E21" s="206" t="s">
        <v>2279</v>
      </c>
      <c r="F21" s="259">
        <v>25</v>
      </c>
      <c r="G21" s="247" t="s">
        <v>52</v>
      </c>
      <c r="H21" s="18">
        <f t="shared" si="2"/>
        <v>315</v>
      </c>
      <c r="I21" s="77">
        <v>12.6</v>
      </c>
      <c r="J21" s="77">
        <f t="shared" si="3"/>
        <v>381.15</v>
      </c>
      <c r="K21" s="19">
        <f t="shared" si="4"/>
        <v>15.245999999999999</v>
      </c>
      <c r="L21" s="1"/>
      <c r="M21" s="1"/>
      <c r="N21" s="1"/>
      <c r="O21" s="1"/>
      <c r="P21" s="1"/>
      <c r="Q21" s="1"/>
      <c r="R21" s="1"/>
      <c r="AI21" s="1"/>
      <c r="AL21" s="1"/>
      <c r="AM21" s="1"/>
      <c r="AS21" s="1"/>
      <c r="AU21" s="1"/>
      <c r="AV21" s="1"/>
    </row>
    <row r="22" spans="1:48" s="13" customFormat="1" ht="27.6" customHeight="1" x14ac:dyDescent="0.25">
      <c r="A22" s="192"/>
      <c r="B22" s="192"/>
      <c r="C22" s="192"/>
      <c r="D22" s="191"/>
      <c r="E22" s="29"/>
      <c r="F22" s="9"/>
      <c r="G22" s="9"/>
      <c r="H22" s="10"/>
      <c r="I22" s="10"/>
      <c r="J22" s="10"/>
      <c r="K22" s="12"/>
    </row>
    <row r="23" spans="1:48" s="13" customFormat="1" ht="26.4" customHeight="1" outlineLevel="1" x14ac:dyDescent="0.25">
      <c r="A23" s="192"/>
      <c r="B23" s="14">
        <v>9005561100276</v>
      </c>
      <c r="C23" s="24" t="s">
        <v>70</v>
      </c>
      <c r="D23" s="16">
        <v>1370</v>
      </c>
      <c r="E23" s="185" t="s">
        <v>2280</v>
      </c>
      <c r="F23" s="200">
        <v>28.5</v>
      </c>
      <c r="G23" s="200" t="s">
        <v>71</v>
      </c>
      <c r="H23" s="18">
        <f>I23*F23</f>
        <v>273.59999999999997</v>
      </c>
      <c r="I23" s="256">
        <v>9.6</v>
      </c>
      <c r="J23" s="77">
        <f>H23*1.21</f>
        <v>331.05599999999993</v>
      </c>
      <c r="K23" s="19">
        <f>I23*1.21</f>
        <v>11.616</v>
      </c>
    </row>
    <row r="24" spans="1:48" s="13" customFormat="1" ht="26.4" customHeight="1" outlineLevel="1" x14ac:dyDescent="0.25">
      <c r="A24" s="192"/>
      <c r="B24" s="14">
        <v>9005561100283</v>
      </c>
      <c r="C24" s="24" t="s">
        <v>72</v>
      </c>
      <c r="D24" s="16">
        <v>1371</v>
      </c>
      <c r="E24" s="265" t="s">
        <v>2281</v>
      </c>
      <c r="F24" s="247">
        <v>20</v>
      </c>
      <c r="G24" s="359" t="s">
        <v>52</v>
      </c>
      <c r="H24" s="18">
        <f>I24*F24</f>
        <v>324</v>
      </c>
      <c r="I24" s="77">
        <v>16.2</v>
      </c>
      <c r="J24" s="77">
        <f>H24*1.21</f>
        <v>392.03999999999996</v>
      </c>
      <c r="K24" s="19">
        <f>I24*1.21</f>
        <v>19.602</v>
      </c>
    </row>
    <row r="25" spans="1:48" s="13" customFormat="1" ht="27.75" customHeight="1" x14ac:dyDescent="0.25">
      <c r="A25" s="192"/>
      <c r="B25" s="369" t="s">
        <v>73</v>
      </c>
      <c r="C25" s="246"/>
      <c r="D25" s="246"/>
      <c r="E25" s="246"/>
      <c r="F25" s="9"/>
      <c r="G25" s="9"/>
      <c r="H25" s="10"/>
      <c r="I25" s="10"/>
      <c r="J25" s="10"/>
      <c r="K25" s="12"/>
    </row>
    <row r="26" spans="1:48" s="31" customFormat="1" ht="26.4" customHeight="1" outlineLevel="1" x14ac:dyDescent="0.25">
      <c r="A26" s="192"/>
      <c r="B26" s="14">
        <v>9005561101433</v>
      </c>
      <c r="C26" s="24" t="s">
        <v>74</v>
      </c>
      <c r="D26" s="16">
        <v>1500</v>
      </c>
      <c r="E26" s="206" t="s">
        <v>2282</v>
      </c>
      <c r="F26" s="247">
        <v>25</v>
      </c>
      <c r="G26" s="247" t="s">
        <v>52</v>
      </c>
      <c r="H26" s="30">
        <f>I26*F26</f>
        <v>1617.5</v>
      </c>
      <c r="I26" s="77">
        <v>64.7</v>
      </c>
      <c r="J26" s="77">
        <f>H26*1.21</f>
        <v>1957.175</v>
      </c>
      <c r="K26" s="19">
        <f>I26*1.21</f>
        <v>78.287000000000006</v>
      </c>
    </row>
    <row r="27" spans="1:48" s="13" customFormat="1" ht="27.75" customHeight="1" x14ac:dyDescent="0.25">
      <c r="A27" s="192"/>
      <c r="B27" s="369" t="s">
        <v>75</v>
      </c>
      <c r="C27" s="246"/>
      <c r="D27" s="246"/>
      <c r="E27" s="246"/>
      <c r="F27" s="9"/>
      <c r="G27" s="9"/>
      <c r="H27" s="10"/>
      <c r="I27" s="10"/>
      <c r="J27" s="10"/>
      <c r="K27" s="12"/>
    </row>
    <row r="28" spans="1:48" ht="26.4" customHeight="1" outlineLevel="1" x14ac:dyDescent="0.25">
      <c r="A28" s="192"/>
      <c r="B28" s="32">
        <v>9005561106766</v>
      </c>
      <c r="C28" s="33" t="s">
        <v>82</v>
      </c>
      <c r="D28" s="16">
        <v>1515</v>
      </c>
      <c r="E28" s="85" t="s">
        <v>2286</v>
      </c>
      <c r="F28" s="244">
        <v>5</v>
      </c>
      <c r="G28" s="247" t="s">
        <v>52</v>
      </c>
      <c r="H28" s="18">
        <f t="shared" ref="H28:H34" si="5">I28*F28</f>
        <v>798</v>
      </c>
      <c r="I28" s="77">
        <v>159.6</v>
      </c>
      <c r="J28" s="77">
        <f>H28*1.21</f>
        <v>965.57999999999993</v>
      </c>
      <c r="K28" s="19">
        <f>I28*1.21</f>
        <v>193.11599999999999</v>
      </c>
      <c r="L28" s="1"/>
      <c r="M28" s="1"/>
      <c r="N28" s="1"/>
      <c r="O28" s="1"/>
      <c r="P28" s="1"/>
      <c r="Q28" s="1"/>
      <c r="R28" s="1"/>
      <c r="AI28" s="1"/>
      <c r="AL28" s="1"/>
      <c r="AM28" s="1"/>
      <c r="AS28" s="1"/>
      <c r="AU28" s="1"/>
      <c r="AV28" s="1"/>
    </row>
    <row r="29" spans="1:48" ht="26.4" customHeight="1" outlineLevel="1" x14ac:dyDescent="0.25">
      <c r="A29" s="192"/>
      <c r="B29" s="32">
        <v>9005561102034</v>
      </c>
      <c r="C29" s="33" t="s">
        <v>76</v>
      </c>
      <c r="D29" s="16" t="s">
        <v>77</v>
      </c>
      <c r="E29" s="265" t="s">
        <v>2283</v>
      </c>
      <c r="F29" s="247">
        <v>5</v>
      </c>
      <c r="G29" s="247" t="s">
        <v>52</v>
      </c>
      <c r="H29" s="18">
        <f t="shared" si="5"/>
        <v>798</v>
      </c>
      <c r="I29" s="77">
        <v>159.6</v>
      </c>
      <c r="J29" s="77">
        <f t="shared" ref="J29:J34" si="6">H29*1.21</f>
        <v>965.57999999999993</v>
      </c>
      <c r="K29" s="19">
        <f t="shared" ref="K29:K34" si="7">I29*1.21</f>
        <v>193.11599999999999</v>
      </c>
      <c r="L29" s="1"/>
      <c r="M29" s="1"/>
      <c r="N29" s="1"/>
      <c r="O29" s="1"/>
      <c r="P29" s="1"/>
      <c r="Q29" s="1"/>
      <c r="R29" s="1"/>
      <c r="AI29" s="1"/>
      <c r="AL29" s="1"/>
      <c r="AM29" s="1"/>
      <c r="AS29" s="1"/>
      <c r="AU29" s="1"/>
      <c r="AV29" s="1"/>
    </row>
    <row r="30" spans="1:48" ht="26.4" customHeight="1" outlineLevel="1" x14ac:dyDescent="0.25">
      <c r="A30" s="192"/>
      <c r="B30" s="32">
        <v>9005561101969</v>
      </c>
      <c r="C30" s="33" t="s">
        <v>78</v>
      </c>
      <c r="D30" s="16" t="s">
        <v>79</v>
      </c>
      <c r="E30" s="265" t="s">
        <v>2284</v>
      </c>
      <c r="F30" s="244">
        <v>25</v>
      </c>
      <c r="G30" s="247" t="s">
        <v>52</v>
      </c>
      <c r="H30" s="18">
        <f t="shared" si="5"/>
        <v>750</v>
      </c>
      <c r="I30" s="77">
        <v>30</v>
      </c>
      <c r="J30" s="77">
        <f t="shared" si="6"/>
        <v>907.5</v>
      </c>
      <c r="K30" s="19">
        <f t="shared" si="7"/>
        <v>36.299999999999997</v>
      </c>
      <c r="L30" s="1"/>
      <c r="M30" s="1"/>
      <c r="N30" s="1"/>
      <c r="O30" s="1"/>
      <c r="P30" s="1"/>
      <c r="Q30" s="1"/>
      <c r="R30" s="1"/>
      <c r="AI30" s="1"/>
      <c r="AL30" s="1"/>
      <c r="AM30" s="1"/>
      <c r="AS30" s="1"/>
      <c r="AU30" s="1"/>
      <c r="AV30" s="1"/>
    </row>
    <row r="31" spans="1:48" ht="26.4" customHeight="1" outlineLevel="1" x14ac:dyDescent="0.25">
      <c r="A31" s="192"/>
      <c r="B31" s="32">
        <v>9005561677709</v>
      </c>
      <c r="C31" s="33" t="s">
        <v>83</v>
      </c>
      <c r="D31" s="16">
        <v>1615</v>
      </c>
      <c r="E31" s="85" t="s">
        <v>2287</v>
      </c>
      <c r="F31" s="244">
        <v>25</v>
      </c>
      <c r="G31" s="247" t="s">
        <v>52</v>
      </c>
      <c r="H31" s="18">
        <f t="shared" si="5"/>
        <v>750</v>
      </c>
      <c r="I31" s="77">
        <v>30</v>
      </c>
      <c r="J31" s="77">
        <f>H31*1.21</f>
        <v>907.5</v>
      </c>
      <c r="K31" s="19">
        <f>I31*1.21</f>
        <v>36.299999999999997</v>
      </c>
      <c r="L31" s="1"/>
      <c r="M31" s="1"/>
      <c r="N31" s="1"/>
      <c r="O31" s="1"/>
      <c r="P31" s="1"/>
      <c r="Q31" s="1"/>
      <c r="R31" s="1"/>
      <c r="AI31" s="1"/>
      <c r="AL31" s="1"/>
      <c r="AM31" s="1"/>
      <c r="AS31" s="1"/>
      <c r="AU31" s="1"/>
      <c r="AV31" s="1"/>
    </row>
    <row r="32" spans="1:48" ht="26.4" customHeight="1" outlineLevel="1" x14ac:dyDescent="0.25">
      <c r="A32" s="192"/>
      <c r="B32" s="32">
        <v>9005561101983</v>
      </c>
      <c r="C32" s="33" t="s">
        <v>80</v>
      </c>
      <c r="D32" s="16" t="s">
        <v>81</v>
      </c>
      <c r="E32" s="265" t="s">
        <v>2285</v>
      </c>
      <c r="F32" s="244">
        <v>25</v>
      </c>
      <c r="G32" s="247" t="s">
        <v>52</v>
      </c>
      <c r="H32" s="18">
        <f t="shared" si="5"/>
        <v>785</v>
      </c>
      <c r="I32" s="77">
        <v>31.4</v>
      </c>
      <c r="J32" s="77">
        <f t="shared" si="6"/>
        <v>949.85</v>
      </c>
      <c r="K32" s="19">
        <f t="shared" si="7"/>
        <v>37.994</v>
      </c>
      <c r="L32" s="1"/>
      <c r="M32" s="1"/>
      <c r="N32" s="1"/>
      <c r="O32" s="1"/>
      <c r="P32" s="1"/>
      <c r="Q32" s="1"/>
      <c r="R32" s="1"/>
      <c r="AI32" s="1"/>
      <c r="AL32" s="1"/>
      <c r="AM32" s="1"/>
      <c r="AS32" s="1"/>
      <c r="AU32" s="1"/>
      <c r="AV32" s="1"/>
    </row>
    <row r="33" spans="1:48" ht="26.4" customHeight="1" outlineLevel="1" x14ac:dyDescent="0.25">
      <c r="A33" s="192"/>
      <c r="B33" s="32">
        <v>9005561106742</v>
      </c>
      <c r="C33" s="33" t="s">
        <v>84</v>
      </c>
      <c r="D33" s="16">
        <v>1645</v>
      </c>
      <c r="E33" s="85" t="s">
        <v>2288</v>
      </c>
      <c r="F33" s="244">
        <v>25</v>
      </c>
      <c r="G33" s="247" t="s">
        <v>52</v>
      </c>
      <c r="H33" s="18">
        <f t="shared" si="5"/>
        <v>785</v>
      </c>
      <c r="I33" s="77">
        <v>31.4</v>
      </c>
      <c r="J33" s="77">
        <f t="shared" ref="J33" si="8">H33*1.21</f>
        <v>949.85</v>
      </c>
      <c r="K33" s="19">
        <f t="shared" ref="K33" si="9">I33*1.21</f>
        <v>37.994</v>
      </c>
      <c r="L33" s="1"/>
      <c r="M33" s="1"/>
      <c r="N33" s="1"/>
      <c r="O33" s="1"/>
      <c r="P33" s="1"/>
      <c r="Q33" s="1"/>
      <c r="R33" s="1"/>
      <c r="AI33" s="1"/>
      <c r="AL33" s="1"/>
      <c r="AM33" s="1"/>
      <c r="AS33" s="1"/>
      <c r="AU33" s="1"/>
      <c r="AV33" s="1"/>
    </row>
    <row r="34" spans="1:48" ht="26.4" customHeight="1" outlineLevel="1" x14ac:dyDescent="0.25">
      <c r="A34" s="192"/>
      <c r="B34" s="32">
        <v>9005561101990</v>
      </c>
      <c r="C34" s="33" t="s">
        <v>85</v>
      </c>
      <c r="D34" s="16" t="s">
        <v>86</v>
      </c>
      <c r="E34" s="265" t="s">
        <v>2289</v>
      </c>
      <c r="F34" s="247">
        <v>25</v>
      </c>
      <c r="G34" s="247" t="s">
        <v>52</v>
      </c>
      <c r="H34" s="18">
        <f t="shared" si="5"/>
        <v>892.50000000000011</v>
      </c>
      <c r="I34" s="77">
        <v>35.700000000000003</v>
      </c>
      <c r="J34" s="77">
        <f t="shared" si="6"/>
        <v>1079.9250000000002</v>
      </c>
      <c r="K34" s="19">
        <f t="shared" si="7"/>
        <v>43.197000000000003</v>
      </c>
      <c r="L34" s="1"/>
      <c r="M34" s="1"/>
      <c r="N34" s="1"/>
      <c r="O34" s="1"/>
      <c r="P34" s="1"/>
      <c r="Q34" s="1"/>
      <c r="R34" s="1"/>
      <c r="AI34" s="1"/>
      <c r="AL34" s="1"/>
      <c r="AM34" s="1"/>
      <c r="AS34" s="1"/>
      <c r="AU34" s="1"/>
      <c r="AV34" s="1"/>
    </row>
    <row r="35" spans="1:48" s="13" customFormat="1" ht="27.75" customHeight="1" x14ac:dyDescent="0.25">
      <c r="A35" s="192"/>
      <c r="B35" s="369" t="s">
        <v>87</v>
      </c>
      <c r="C35" s="246"/>
      <c r="D35" s="246"/>
      <c r="E35" s="246"/>
      <c r="F35" s="9"/>
      <c r="G35" s="9"/>
      <c r="H35" s="10"/>
      <c r="I35" s="10"/>
      <c r="J35" s="10"/>
      <c r="K35" s="12"/>
    </row>
    <row r="36" spans="1:48" s="31" customFormat="1" ht="26.4" customHeight="1" outlineLevel="1" x14ac:dyDescent="0.25">
      <c r="A36" s="192"/>
      <c r="B36" s="32">
        <v>5991121006116</v>
      </c>
      <c r="C36" s="33" t="s">
        <v>88</v>
      </c>
      <c r="D36" s="16">
        <v>1901</v>
      </c>
      <c r="E36" s="85" t="s">
        <v>2290</v>
      </c>
      <c r="F36" s="247">
        <v>25</v>
      </c>
      <c r="G36" s="247" t="s">
        <v>52</v>
      </c>
      <c r="H36" s="30">
        <f t="shared" ref="H36:H41" si="10">I36*F36</f>
        <v>1267.5</v>
      </c>
      <c r="I36" s="77">
        <v>50.7</v>
      </c>
      <c r="J36" s="77">
        <f t="shared" ref="J36" si="11">H36*1.21</f>
        <v>1533.675</v>
      </c>
      <c r="K36" s="19">
        <f t="shared" ref="K36" si="12">I36*1.21</f>
        <v>61.347000000000001</v>
      </c>
    </row>
    <row r="37" spans="1:48" s="31" customFormat="1" ht="26.4" customHeight="1" outlineLevel="1" x14ac:dyDescent="0.25">
      <c r="A37" s="192"/>
      <c r="B37" s="32">
        <v>9005561101693</v>
      </c>
      <c r="C37" s="33" t="s">
        <v>89</v>
      </c>
      <c r="D37" s="16" t="s">
        <v>90</v>
      </c>
      <c r="E37" s="265" t="s">
        <v>2291</v>
      </c>
      <c r="F37" s="247">
        <v>24</v>
      </c>
      <c r="G37" s="247" t="s">
        <v>52</v>
      </c>
      <c r="H37" s="30">
        <f t="shared" si="10"/>
        <v>1216.8000000000002</v>
      </c>
      <c r="I37" s="77">
        <v>50.7</v>
      </c>
      <c r="J37" s="77">
        <f t="shared" ref="J37:K37" si="13">H37*1.21</f>
        <v>1472.3280000000002</v>
      </c>
      <c r="K37" s="19">
        <f t="shared" si="13"/>
        <v>61.347000000000001</v>
      </c>
    </row>
    <row r="38" spans="1:48" s="31" customFormat="1" ht="26.4" customHeight="1" outlineLevel="1" x14ac:dyDescent="0.25">
      <c r="A38" s="192"/>
      <c r="B38" s="32">
        <v>9005561102041</v>
      </c>
      <c r="C38" s="33" t="s">
        <v>91</v>
      </c>
      <c r="D38" s="16" t="s">
        <v>92</v>
      </c>
      <c r="E38" s="265" t="s">
        <v>2292</v>
      </c>
      <c r="F38" s="247">
        <v>5</v>
      </c>
      <c r="G38" s="247" t="s">
        <v>52</v>
      </c>
      <c r="H38" s="30">
        <f t="shared" si="10"/>
        <v>1285.5</v>
      </c>
      <c r="I38" s="77">
        <v>257.10000000000002</v>
      </c>
      <c r="J38" s="77">
        <f t="shared" ref="J38:J43" si="14">H38*1.21</f>
        <v>1555.4549999999999</v>
      </c>
      <c r="K38" s="19">
        <f t="shared" ref="K38:K43" si="15">I38*1.21</f>
        <v>311.09100000000001</v>
      </c>
    </row>
    <row r="39" spans="1:48" s="31" customFormat="1" ht="27.75" customHeight="1" outlineLevel="1" x14ac:dyDescent="0.25">
      <c r="A39" s="192"/>
      <c r="B39" s="267">
        <v>9005561105721</v>
      </c>
      <c r="C39" s="555" t="s">
        <v>93</v>
      </c>
      <c r="D39" s="61" t="s">
        <v>94</v>
      </c>
      <c r="E39" s="261" t="s">
        <v>2293</v>
      </c>
      <c r="F39" s="62">
        <v>32</v>
      </c>
      <c r="G39" s="62" t="s">
        <v>52</v>
      </c>
      <c r="H39" s="63">
        <f t="shared" si="10"/>
        <v>3939.2</v>
      </c>
      <c r="I39" s="156">
        <v>123.1</v>
      </c>
      <c r="J39" s="156">
        <f t="shared" si="14"/>
        <v>4766.4319999999998</v>
      </c>
      <c r="K39" s="56">
        <f t="shared" si="15"/>
        <v>148.95099999999999</v>
      </c>
    </row>
    <row r="40" spans="1:48" s="31" customFormat="1" ht="26.4" outlineLevel="1" x14ac:dyDescent="0.25">
      <c r="A40" s="192"/>
      <c r="B40" s="266">
        <v>9005561102010</v>
      </c>
      <c r="C40" s="556" t="s">
        <v>95</v>
      </c>
      <c r="D40" s="422" t="s">
        <v>96</v>
      </c>
      <c r="E40" s="423" t="s">
        <v>2294</v>
      </c>
      <c r="F40" s="259">
        <v>8</v>
      </c>
      <c r="G40" s="259" t="s">
        <v>52</v>
      </c>
      <c r="H40" s="64">
        <f t="shared" si="10"/>
        <v>1024</v>
      </c>
      <c r="I40" s="155">
        <v>128</v>
      </c>
      <c r="J40" s="155">
        <f t="shared" ref="J40" si="16">H40*1.21</f>
        <v>1239.04</v>
      </c>
      <c r="K40" s="54">
        <f t="shared" ref="K40" si="17">I40*1.21</f>
        <v>154.88</v>
      </c>
    </row>
    <row r="41" spans="1:48" s="31" customFormat="1" ht="26.4" outlineLevel="1" x14ac:dyDescent="0.25">
      <c r="A41" s="192"/>
      <c r="B41" s="267">
        <v>9005561102003</v>
      </c>
      <c r="C41" s="424" t="s">
        <v>97</v>
      </c>
      <c r="D41" s="337" t="s">
        <v>96</v>
      </c>
      <c r="E41" s="425" t="s">
        <v>2294</v>
      </c>
      <c r="F41" s="62">
        <v>20</v>
      </c>
      <c r="G41" s="62" t="s">
        <v>52</v>
      </c>
      <c r="H41" s="63">
        <f t="shared" si="10"/>
        <v>2340</v>
      </c>
      <c r="I41" s="156">
        <v>117</v>
      </c>
      <c r="J41" s="156">
        <f t="shared" si="14"/>
        <v>2831.4</v>
      </c>
      <c r="K41" s="56">
        <f t="shared" si="15"/>
        <v>141.57</v>
      </c>
    </row>
    <row r="42" spans="1:48" s="13" customFormat="1" ht="26.4" outlineLevel="1" x14ac:dyDescent="0.25">
      <c r="A42" s="192"/>
      <c r="B42" s="266">
        <v>9005561101921</v>
      </c>
      <c r="C42" s="406" t="s">
        <v>98</v>
      </c>
      <c r="D42" s="422">
        <v>1990</v>
      </c>
      <c r="E42" s="423" t="s">
        <v>2295</v>
      </c>
      <c r="F42" s="259">
        <v>10</v>
      </c>
      <c r="G42" s="259" t="s">
        <v>71</v>
      </c>
      <c r="H42" s="355">
        <f>I42*10</f>
        <v>9820</v>
      </c>
      <c r="I42" s="176">
        <v>982</v>
      </c>
      <c r="J42" s="177">
        <f t="shared" si="14"/>
        <v>11882.199999999999</v>
      </c>
      <c r="K42" s="178">
        <f t="shared" si="15"/>
        <v>1188.22</v>
      </c>
    </row>
    <row r="43" spans="1:48" s="13" customFormat="1" ht="26.4" outlineLevel="1" x14ac:dyDescent="0.25">
      <c r="A43" s="192"/>
      <c r="B43" s="32">
        <v>9005561101952</v>
      </c>
      <c r="C43" s="306" t="s">
        <v>99</v>
      </c>
      <c r="D43" s="258">
        <v>1990</v>
      </c>
      <c r="E43" s="421" t="s">
        <v>2295</v>
      </c>
      <c r="F43" s="247">
        <v>500</v>
      </c>
      <c r="G43" s="247" t="s">
        <v>100</v>
      </c>
      <c r="H43" s="18">
        <f>I43</f>
        <v>790</v>
      </c>
      <c r="I43" s="179">
        <v>790</v>
      </c>
      <c r="J43" s="77">
        <f t="shared" si="14"/>
        <v>955.9</v>
      </c>
      <c r="K43" s="180">
        <f t="shared" si="15"/>
        <v>955.9</v>
      </c>
    </row>
    <row r="44" spans="1:48" s="13" customFormat="1" ht="13.5" customHeight="1" x14ac:dyDescent="0.25">
      <c r="A44" s="36"/>
      <c r="B44" s="360" t="s">
        <v>102</v>
      </c>
      <c r="C44" s="361"/>
      <c r="D44" s="361"/>
      <c r="E44" s="361"/>
      <c r="F44" s="245"/>
      <c r="G44" s="245"/>
      <c r="H44" s="154"/>
      <c r="I44" s="39"/>
      <c r="J44" s="154"/>
      <c r="K44" s="519"/>
    </row>
    <row r="45" spans="1:48" s="13" customFormat="1" ht="27.75" customHeight="1" x14ac:dyDescent="0.25">
      <c r="A45" s="36"/>
      <c r="B45" s="360" t="s">
        <v>103</v>
      </c>
      <c r="C45" s="361"/>
      <c r="D45" s="361"/>
      <c r="E45" s="361"/>
      <c r="F45" s="241"/>
      <c r="G45" s="241"/>
      <c r="H45" s="38"/>
      <c r="I45" s="38"/>
      <c r="J45" s="38"/>
      <c r="K45" s="40"/>
    </row>
    <row r="46" spans="1:48" s="13" customFormat="1" ht="15.6" customHeight="1" outlineLevel="1" x14ac:dyDescent="0.25">
      <c r="A46" s="36"/>
      <c r="B46" s="14">
        <v>9005561100238</v>
      </c>
      <c r="C46" s="24" t="s">
        <v>104</v>
      </c>
      <c r="D46" s="16">
        <v>2000</v>
      </c>
      <c r="E46" s="185" t="s">
        <v>105</v>
      </c>
      <c r="F46" s="247">
        <v>25</v>
      </c>
      <c r="G46" s="247" t="s">
        <v>52</v>
      </c>
      <c r="H46" s="18">
        <f t="shared" ref="H46:H52" si="18">I46*F46</f>
        <v>191.25</v>
      </c>
      <c r="I46" s="77">
        <v>7.65</v>
      </c>
      <c r="J46" s="77">
        <f t="shared" ref="J46:J52" si="19">H46*1.21</f>
        <v>231.41249999999999</v>
      </c>
      <c r="K46" s="19">
        <f t="shared" ref="K46:K52" si="20">I46*1.21</f>
        <v>9.2565000000000008</v>
      </c>
    </row>
    <row r="47" spans="1:48" s="13" customFormat="1" ht="26.4" outlineLevel="1" x14ac:dyDescent="0.25">
      <c r="A47" s="36"/>
      <c r="B47" s="14">
        <v>9005561100634</v>
      </c>
      <c r="C47" s="24" t="s">
        <v>106</v>
      </c>
      <c r="D47" s="16">
        <v>2010</v>
      </c>
      <c r="E47" s="265" t="s">
        <v>2296</v>
      </c>
      <c r="F47" s="247">
        <v>25</v>
      </c>
      <c r="G47" s="247" t="s">
        <v>52</v>
      </c>
      <c r="H47" s="18">
        <f t="shared" si="18"/>
        <v>162.5</v>
      </c>
      <c r="I47" s="77">
        <v>6.5</v>
      </c>
      <c r="J47" s="77">
        <f t="shared" si="19"/>
        <v>196.625</v>
      </c>
      <c r="K47" s="19">
        <f t="shared" si="20"/>
        <v>7.8650000000000002</v>
      </c>
    </row>
    <row r="48" spans="1:48" s="13" customFormat="1" ht="26.4" outlineLevel="1" x14ac:dyDescent="0.25">
      <c r="A48" s="36"/>
      <c r="B48" s="14">
        <v>9005561100641</v>
      </c>
      <c r="C48" s="24" t="s">
        <v>107</v>
      </c>
      <c r="D48" s="16">
        <v>2011</v>
      </c>
      <c r="E48" s="265" t="s">
        <v>2297</v>
      </c>
      <c r="F48" s="247">
        <v>25</v>
      </c>
      <c r="G48" s="247" t="s">
        <v>52</v>
      </c>
      <c r="H48" s="18">
        <f t="shared" si="18"/>
        <v>175</v>
      </c>
      <c r="I48" s="77">
        <v>7</v>
      </c>
      <c r="J48" s="77">
        <f t="shared" ref="J48" si="21">H48*1.21</f>
        <v>211.75</v>
      </c>
      <c r="K48" s="19">
        <f t="shared" ref="K48" si="22">I48*1.21</f>
        <v>8.4699999999999989</v>
      </c>
    </row>
    <row r="49" spans="1:11" s="13" customFormat="1" ht="26.4" outlineLevel="1" x14ac:dyDescent="0.25">
      <c r="A49" s="36"/>
      <c r="B49" s="14">
        <v>9005561100665</v>
      </c>
      <c r="C49" s="24" t="s">
        <v>108</v>
      </c>
      <c r="D49" s="16">
        <v>2020</v>
      </c>
      <c r="E49" s="265" t="s">
        <v>2298</v>
      </c>
      <c r="F49" s="247">
        <v>25</v>
      </c>
      <c r="G49" s="247" t="s">
        <v>52</v>
      </c>
      <c r="H49" s="18">
        <f t="shared" si="18"/>
        <v>182.5</v>
      </c>
      <c r="I49" s="77">
        <v>7.3</v>
      </c>
      <c r="J49" s="77">
        <f t="shared" si="19"/>
        <v>220.82499999999999</v>
      </c>
      <c r="K49" s="19">
        <f t="shared" si="20"/>
        <v>8.8330000000000002</v>
      </c>
    </row>
    <row r="50" spans="1:11" s="13" customFormat="1" ht="15.6" customHeight="1" outlineLevel="1" x14ac:dyDescent="0.25">
      <c r="A50" s="36"/>
      <c r="B50" s="14">
        <v>9005561100320</v>
      </c>
      <c r="C50" s="24" t="s">
        <v>109</v>
      </c>
      <c r="D50" s="16">
        <v>2030</v>
      </c>
      <c r="E50" s="185" t="s">
        <v>110</v>
      </c>
      <c r="F50" s="244">
        <v>25</v>
      </c>
      <c r="G50" s="247" t="s">
        <v>52</v>
      </c>
      <c r="H50" s="18">
        <f t="shared" si="18"/>
        <v>235</v>
      </c>
      <c r="I50" s="77">
        <v>9.4</v>
      </c>
      <c r="J50" s="77">
        <f t="shared" si="19"/>
        <v>284.34999999999997</v>
      </c>
      <c r="K50" s="19">
        <f t="shared" si="20"/>
        <v>11.374000000000001</v>
      </c>
    </row>
    <row r="51" spans="1:11" s="13" customFormat="1" ht="15.6" customHeight="1" outlineLevel="1" x14ac:dyDescent="0.25">
      <c r="A51" s="36"/>
      <c r="B51" s="14">
        <v>9005561100290</v>
      </c>
      <c r="C51" s="24" t="s">
        <v>111</v>
      </c>
      <c r="D51" s="16">
        <v>2040</v>
      </c>
      <c r="E51" s="185" t="s">
        <v>112</v>
      </c>
      <c r="F51" s="244">
        <v>25</v>
      </c>
      <c r="G51" s="247" t="s">
        <v>52</v>
      </c>
      <c r="H51" s="18">
        <f t="shared" si="18"/>
        <v>282.5</v>
      </c>
      <c r="I51" s="77">
        <v>11.3</v>
      </c>
      <c r="J51" s="77">
        <f t="shared" si="19"/>
        <v>341.82499999999999</v>
      </c>
      <c r="K51" s="19">
        <f t="shared" si="20"/>
        <v>13.673</v>
      </c>
    </row>
    <row r="52" spans="1:11" s="13" customFormat="1" ht="15.6" customHeight="1" outlineLevel="1" x14ac:dyDescent="0.25">
      <c r="A52" s="36"/>
      <c r="B52" s="14">
        <v>9005561100313</v>
      </c>
      <c r="C52" s="24" t="s">
        <v>113</v>
      </c>
      <c r="D52" s="16">
        <v>2050</v>
      </c>
      <c r="E52" s="185" t="s">
        <v>114</v>
      </c>
      <c r="F52" s="247">
        <v>25</v>
      </c>
      <c r="G52" s="247" t="s">
        <v>52</v>
      </c>
      <c r="H52" s="18">
        <f t="shared" si="18"/>
        <v>225</v>
      </c>
      <c r="I52" s="77">
        <v>9</v>
      </c>
      <c r="J52" s="77">
        <f t="shared" si="19"/>
        <v>272.25</v>
      </c>
      <c r="K52" s="19">
        <f t="shared" si="20"/>
        <v>10.89</v>
      </c>
    </row>
    <row r="53" spans="1:11" s="13" customFormat="1" ht="27.6" customHeight="1" outlineLevel="1" x14ac:dyDescent="0.25">
      <c r="A53" s="36"/>
      <c r="B53" s="202"/>
      <c r="C53" s="202"/>
      <c r="D53" s="190"/>
      <c r="E53" s="36"/>
      <c r="F53" s="241"/>
      <c r="G53" s="241"/>
      <c r="H53" s="38"/>
      <c r="I53" s="38"/>
      <c r="J53" s="38"/>
      <c r="K53" s="40"/>
    </row>
    <row r="54" spans="1:11" s="13" customFormat="1" ht="26.4" outlineLevel="1" x14ac:dyDescent="0.25">
      <c r="A54" s="36"/>
      <c r="B54" s="14">
        <v>9005561100535</v>
      </c>
      <c r="C54" s="24" t="s">
        <v>115</v>
      </c>
      <c r="D54" s="16">
        <v>2070</v>
      </c>
      <c r="E54" s="185" t="s">
        <v>2299</v>
      </c>
      <c r="F54" s="200">
        <v>28.5</v>
      </c>
      <c r="G54" s="200" t="s">
        <v>71</v>
      </c>
      <c r="H54" s="18">
        <f>I54*F54</f>
        <v>285</v>
      </c>
      <c r="I54" s="77">
        <v>10</v>
      </c>
      <c r="J54" s="77">
        <f t="shared" ref="J54:J55" si="23">H54*1.21</f>
        <v>344.84999999999997</v>
      </c>
      <c r="K54" s="19">
        <f t="shared" ref="K54:K55" si="24">I54*1.21</f>
        <v>12.1</v>
      </c>
    </row>
    <row r="55" spans="1:11" s="13" customFormat="1" ht="26.4" outlineLevel="1" x14ac:dyDescent="0.25">
      <c r="A55" s="36"/>
      <c r="B55" s="14">
        <v>9005561100818</v>
      </c>
      <c r="C55" s="24" t="s">
        <v>116</v>
      </c>
      <c r="D55" s="16">
        <v>2080</v>
      </c>
      <c r="E55" s="185" t="s">
        <v>2300</v>
      </c>
      <c r="F55" s="302">
        <v>28.5</v>
      </c>
      <c r="G55" s="302" t="s">
        <v>71</v>
      </c>
      <c r="H55" s="355">
        <f>I55*F55</f>
        <v>367.65000000000003</v>
      </c>
      <c r="I55" s="155">
        <v>12.9</v>
      </c>
      <c r="J55" s="155">
        <f t="shared" si="23"/>
        <v>444.85650000000004</v>
      </c>
      <c r="K55" s="54">
        <f t="shared" si="24"/>
        <v>15.609</v>
      </c>
    </row>
    <row r="56" spans="1:11" s="13" customFormat="1" ht="27.75" customHeight="1" x14ac:dyDescent="0.25">
      <c r="A56" s="36"/>
      <c r="B56" s="360" t="s">
        <v>117</v>
      </c>
      <c r="C56" s="361"/>
      <c r="D56" s="361"/>
      <c r="E56" s="376"/>
      <c r="F56" s="241"/>
      <c r="G56" s="241"/>
      <c r="H56" s="38"/>
      <c r="I56" s="38"/>
      <c r="J56" s="38"/>
      <c r="K56" s="40"/>
    </row>
    <row r="57" spans="1:11" s="13" customFormat="1" ht="15.6" outlineLevel="1" x14ac:dyDescent="0.25">
      <c r="A57" s="36"/>
      <c r="B57" s="14">
        <v>9005561107145</v>
      </c>
      <c r="C57" s="24" t="s">
        <v>118</v>
      </c>
      <c r="D57" s="16">
        <v>2108</v>
      </c>
      <c r="E57" s="51" t="s">
        <v>119</v>
      </c>
      <c r="F57" s="247">
        <v>25</v>
      </c>
      <c r="G57" s="247" t="s">
        <v>52</v>
      </c>
      <c r="H57" s="18">
        <f t="shared" ref="H57:H69" si="25">I57*F57</f>
        <v>437.5</v>
      </c>
      <c r="I57" s="77">
        <v>17.5</v>
      </c>
      <c r="J57" s="77">
        <f t="shared" ref="J57" si="26">H57*1.21</f>
        <v>529.375</v>
      </c>
      <c r="K57" s="19">
        <f t="shared" ref="K57" si="27">I57*1.21</f>
        <v>21.175000000000001</v>
      </c>
    </row>
    <row r="58" spans="1:11" s="13" customFormat="1" ht="26.4" customHeight="1" outlineLevel="1" x14ac:dyDescent="0.25">
      <c r="A58" s="36"/>
      <c r="B58" s="14">
        <v>9005561107343</v>
      </c>
      <c r="C58" s="24" t="s">
        <v>120</v>
      </c>
      <c r="D58" s="16">
        <v>2109</v>
      </c>
      <c r="E58" s="265" t="s">
        <v>2301</v>
      </c>
      <c r="F58" s="247">
        <v>25</v>
      </c>
      <c r="G58" s="247" t="s">
        <v>52</v>
      </c>
      <c r="H58" s="18">
        <f t="shared" si="25"/>
        <v>192.5</v>
      </c>
      <c r="I58" s="77">
        <v>7.7</v>
      </c>
      <c r="J58" s="77">
        <f t="shared" ref="J58" si="28">H58*1.21</f>
        <v>232.92499999999998</v>
      </c>
      <c r="K58" s="19">
        <f t="shared" ref="K58" si="29">I58*1.21</f>
        <v>9.3170000000000002</v>
      </c>
    </row>
    <row r="59" spans="1:11" s="13" customFormat="1" ht="15.6" outlineLevel="1" x14ac:dyDescent="0.25">
      <c r="A59" s="36"/>
      <c r="B59" s="14">
        <v>9005561107268</v>
      </c>
      <c r="C59" s="24" t="s">
        <v>121</v>
      </c>
      <c r="D59" s="16">
        <v>2140</v>
      </c>
      <c r="E59" s="51" t="s">
        <v>122</v>
      </c>
      <c r="F59" s="247">
        <v>25</v>
      </c>
      <c r="G59" s="247" t="s">
        <v>52</v>
      </c>
      <c r="H59" s="30">
        <f t="shared" si="25"/>
        <v>222.5</v>
      </c>
      <c r="I59" s="77">
        <v>8.9</v>
      </c>
      <c r="J59" s="77">
        <f t="shared" ref="J59:J69" si="30">H59*1.21</f>
        <v>269.22499999999997</v>
      </c>
      <c r="K59" s="19">
        <f t="shared" ref="K59:K69" si="31">I59*1.21</f>
        <v>10.769</v>
      </c>
    </row>
    <row r="60" spans="1:11" s="13" customFormat="1" ht="15.6" outlineLevel="1" x14ac:dyDescent="0.25">
      <c r="A60" s="36"/>
      <c r="B60" s="14">
        <v>9005561107275</v>
      </c>
      <c r="C60" s="24" t="s">
        <v>123</v>
      </c>
      <c r="D60" s="16">
        <v>2141</v>
      </c>
      <c r="E60" s="185" t="s">
        <v>124</v>
      </c>
      <c r="F60" s="247">
        <v>25</v>
      </c>
      <c r="G60" s="247" t="s">
        <v>52</v>
      </c>
      <c r="H60" s="30">
        <f t="shared" si="25"/>
        <v>345</v>
      </c>
      <c r="I60" s="77">
        <v>13.8</v>
      </c>
      <c r="J60" s="77">
        <f t="shared" si="30"/>
        <v>417.45</v>
      </c>
      <c r="K60" s="19">
        <f t="shared" si="31"/>
        <v>16.698</v>
      </c>
    </row>
    <row r="61" spans="1:11" s="13" customFormat="1" ht="15.6" outlineLevel="1" x14ac:dyDescent="0.25">
      <c r="A61" s="36"/>
      <c r="B61" s="14">
        <v>9005561107282</v>
      </c>
      <c r="C61" s="24" t="s">
        <v>125</v>
      </c>
      <c r="D61" s="16">
        <v>2142</v>
      </c>
      <c r="E61" s="51" t="s">
        <v>126</v>
      </c>
      <c r="F61" s="247">
        <v>25</v>
      </c>
      <c r="G61" s="247" t="s">
        <v>52</v>
      </c>
      <c r="H61" s="30">
        <f t="shared" si="25"/>
        <v>362.5</v>
      </c>
      <c r="I61" s="77">
        <v>14.5</v>
      </c>
      <c r="J61" s="77">
        <f t="shared" si="30"/>
        <v>438.625</v>
      </c>
      <c r="K61" s="19">
        <f t="shared" si="31"/>
        <v>17.544999999999998</v>
      </c>
    </row>
    <row r="62" spans="1:11" s="13" customFormat="1" ht="15.6" outlineLevel="1" x14ac:dyDescent="0.25">
      <c r="A62" s="36"/>
      <c r="B62" s="14">
        <v>9005561107299</v>
      </c>
      <c r="C62" s="24" t="s">
        <v>127</v>
      </c>
      <c r="D62" s="16">
        <v>2143</v>
      </c>
      <c r="E62" s="51" t="s">
        <v>128</v>
      </c>
      <c r="F62" s="247">
        <v>25</v>
      </c>
      <c r="G62" s="247" t="s">
        <v>52</v>
      </c>
      <c r="H62" s="30">
        <f t="shared" si="25"/>
        <v>350</v>
      </c>
      <c r="I62" s="77">
        <v>14</v>
      </c>
      <c r="J62" s="77">
        <f t="shared" si="30"/>
        <v>423.5</v>
      </c>
      <c r="K62" s="19">
        <f t="shared" si="31"/>
        <v>16.939999999999998</v>
      </c>
    </row>
    <row r="63" spans="1:11" s="13" customFormat="1" ht="15.6" outlineLevel="1" x14ac:dyDescent="0.25">
      <c r="A63" s="36"/>
      <c r="B63" s="14">
        <v>9005561107305</v>
      </c>
      <c r="C63" s="24" t="s">
        <v>129</v>
      </c>
      <c r="D63" s="16">
        <v>2146</v>
      </c>
      <c r="E63" s="185" t="s">
        <v>130</v>
      </c>
      <c r="F63" s="247">
        <v>25</v>
      </c>
      <c r="G63" s="247" t="s">
        <v>52</v>
      </c>
      <c r="H63" s="30">
        <f t="shared" si="25"/>
        <v>300</v>
      </c>
      <c r="I63" s="256">
        <v>12</v>
      </c>
      <c r="J63" s="77">
        <f t="shared" si="30"/>
        <v>363</v>
      </c>
      <c r="K63" s="19">
        <f t="shared" si="31"/>
        <v>14.52</v>
      </c>
    </row>
    <row r="64" spans="1:11" s="13" customFormat="1" ht="26.4" outlineLevel="1" x14ac:dyDescent="0.25">
      <c r="A64" s="36"/>
      <c r="B64" s="14">
        <v>9005561107312</v>
      </c>
      <c r="C64" s="24" t="s">
        <v>131</v>
      </c>
      <c r="D64" s="16">
        <v>2147</v>
      </c>
      <c r="E64" s="185" t="s">
        <v>2302</v>
      </c>
      <c r="F64" s="247">
        <v>25</v>
      </c>
      <c r="G64" s="247" t="s">
        <v>52</v>
      </c>
      <c r="H64" s="30">
        <f t="shared" si="25"/>
        <v>525</v>
      </c>
      <c r="I64" s="256">
        <v>21</v>
      </c>
      <c r="J64" s="77">
        <f t="shared" si="30"/>
        <v>635.25</v>
      </c>
      <c r="K64" s="19">
        <f t="shared" si="31"/>
        <v>25.41</v>
      </c>
    </row>
    <row r="65" spans="1:11" s="13" customFormat="1" ht="26.4" customHeight="1" outlineLevel="1" x14ac:dyDescent="0.25">
      <c r="A65" s="36"/>
      <c r="B65" s="14">
        <v>9005561107213</v>
      </c>
      <c r="C65" s="24" t="s">
        <v>132</v>
      </c>
      <c r="D65" s="16">
        <v>2150</v>
      </c>
      <c r="E65" s="265" t="s">
        <v>2303</v>
      </c>
      <c r="F65" s="247">
        <v>25</v>
      </c>
      <c r="G65" s="247" t="s">
        <v>52</v>
      </c>
      <c r="H65" s="30">
        <f t="shared" si="25"/>
        <v>242.49999999999997</v>
      </c>
      <c r="I65" s="77">
        <v>9.6999999999999993</v>
      </c>
      <c r="J65" s="77">
        <f t="shared" si="30"/>
        <v>293.42499999999995</v>
      </c>
      <c r="K65" s="19">
        <f t="shared" si="31"/>
        <v>11.736999999999998</v>
      </c>
    </row>
    <row r="66" spans="1:11" s="13" customFormat="1" ht="26.4" customHeight="1" outlineLevel="1" x14ac:dyDescent="0.25">
      <c r="A66" s="36"/>
      <c r="B66" s="14">
        <v>9005561107220</v>
      </c>
      <c r="C66" s="24" t="s">
        <v>133</v>
      </c>
      <c r="D66" s="16">
        <v>2152</v>
      </c>
      <c r="E66" s="265" t="s">
        <v>2304</v>
      </c>
      <c r="F66" s="247">
        <v>25</v>
      </c>
      <c r="G66" s="247" t="s">
        <v>52</v>
      </c>
      <c r="H66" s="30">
        <f t="shared" si="25"/>
        <v>475</v>
      </c>
      <c r="I66" s="77">
        <v>19</v>
      </c>
      <c r="J66" s="77">
        <f t="shared" si="30"/>
        <v>574.75</v>
      </c>
      <c r="K66" s="19">
        <f t="shared" si="31"/>
        <v>22.99</v>
      </c>
    </row>
    <row r="67" spans="1:11" s="13" customFormat="1" ht="26.4" customHeight="1" outlineLevel="1" x14ac:dyDescent="0.25">
      <c r="A67" s="36"/>
      <c r="B67" s="14">
        <v>9005561107244</v>
      </c>
      <c r="C67" s="24" t="s">
        <v>134</v>
      </c>
      <c r="D67" s="16">
        <v>2153</v>
      </c>
      <c r="E67" s="265" t="s">
        <v>2305</v>
      </c>
      <c r="F67" s="247">
        <v>25</v>
      </c>
      <c r="G67" s="247" t="s">
        <v>52</v>
      </c>
      <c r="H67" s="30">
        <f t="shared" si="25"/>
        <v>409.99999999999994</v>
      </c>
      <c r="I67" s="77">
        <v>16.399999999999999</v>
      </c>
      <c r="J67" s="77">
        <f t="shared" si="30"/>
        <v>496.09999999999991</v>
      </c>
      <c r="K67" s="19">
        <f t="shared" si="31"/>
        <v>19.843999999999998</v>
      </c>
    </row>
    <row r="68" spans="1:11" s="13" customFormat="1" ht="13.5" customHeight="1" outlineLevel="1" x14ac:dyDescent="0.25">
      <c r="A68" s="36"/>
      <c r="B68" s="14">
        <v>9005561107251</v>
      </c>
      <c r="C68" s="24" t="s">
        <v>135</v>
      </c>
      <c r="D68" s="16">
        <v>2155</v>
      </c>
      <c r="E68" s="51" t="s">
        <v>136</v>
      </c>
      <c r="F68" s="247">
        <v>25</v>
      </c>
      <c r="G68" s="247" t="s">
        <v>52</v>
      </c>
      <c r="H68" s="30">
        <f t="shared" si="25"/>
        <v>217.49999999999997</v>
      </c>
      <c r="I68" s="77">
        <v>8.6999999999999993</v>
      </c>
      <c r="J68" s="77">
        <f t="shared" si="30"/>
        <v>263.17499999999995</v>
      </c>
      <c r="K68" s="19">
        <f t="shared" si="31"/>
        <v>10.526999999999999</v>
      </c>
    </row>
    <row r="69" spans="1:11" s="13" customFormat="1" ht="26.4" outlineLevel="1" x14ac:dyDescent="0.25">
      <c r="A69" s="36"/>
      <c r="B69" s="14">
        <v>9005561107237</v>
      </c>
      <c r="C69" s="24" t="s">
        <v>137</v>
      </c>
      <c r="D69" s="16">
        <v>2158</v>
      </c>
      <c r="E69" s="185" t="s">
        <v>2306</v>
      </c>
      <c r="F69" s="247">
        <v>25</v>
      </c>
      <c r="G69" s="247" t="s">
        <v>52</v>
      </c>
      <c r="H69" s="30">
        <f t="shared" si="25"/>
        <v>452.50000000000006</v>
      </c>
      <c r="I69" s="77">
        <v>18.100000000000001</v>
      </c>
      <c r="J69" s="77">
        <f t="shared" si="30"/>
        <v>547.52500000000009</v>
      </c>
      <c r="K69" s="19">
        <f t="shared" si="31"/>
        <v>21.901</v>
      </c>
    </row>
    <row r="70" spans="1:11" s="13" customFormat="1" ht="27.75" customHeight="1" x14ac:dyDescent="0.25">
      <c r="A70" s="36"/>
      <c r="B70" s="360" t="s">
        <v>138</v>
      </c>
      <c r="C70" s="361"/>
      <c r="D70" s="361"/>
      <c r="E70" s="376"/>
      <c r="F70" s="241"/>
      <c r="G70" s="241"/>
      <c r="H70" s="38"/>
      <c r="I70" s="38"/>
      <c r="J70" s="38"/>
      <c r="K70" s="40"/>
    </row>
    <row r="71" spans="1:11" s="13" customFormat="1" ht="15.6" outlineLevel="1" x14ac:dyDescent="0.25">
      <c r="A71" s="36"/>
      <c r="B71" s="14">
        <v>9005561100122</v>
      </c>
      <c r="C71" s="24" t="s">
        <v>139</v>
      </c>
      <c r="D71" s="16">
        <v>2210</v>
      </c>
      <c r="E71" s="185" t="s">
        <v>140</v>
      </c>
      <c r="F71" s="247">
        <v>25</v>
      </c>
      <c r="G71" s="247" t="s">
        <v>52</v>
      </c>
      <c r="H71" s="18">
        <f t="shared" ref="H71:H77" si="32">I71*F71</f>
        <v>327.5</v>
      </c>
      <c r="I71" s="77">
        <v>13.1</v>
      </c>
      <c r="J71" s="77">
        <f t="shared" ref="J71:J77" si="33">H71*1.21</f>
        <v>396.27499999999998</v>
      </c>
      <c r="K71" s="19">
        <f t="shared" ref="K71:K77" si="34">I71*1.21</f>
        <v>15.850999999999999</v>
      </c>
    </row>
    <row r="72" spans="1:11" s="13" customFormat="1" ht="51.75" customHeight="1" outlineLevel="1" x14ac:dyDescent="0.25">
      <c r="A72" s="36"/>
      <c r="B72" s="300">
        <v>9005561100993</v>
      </c>
      <c r="C72" s="301" t="s">
        <v>141</v>
      </c>
      <c r="D72" s="61">
        <v>2230</v>
      </c>
      <c r="E72" s="557" t="s">
        <v>2307</v>
      </c>
      <c r="F72" s="244">
        <v>25</v>
      </c>
      <c r="G72" s="244" t="s">
        <v>52</v>
      </c>
      <c r="H72" s="167">
        <f t="shared" si="32"/>
        <v>512.5</v>
      </c>
      <c r="I72" s="156">
        <v>20.5</v>
      </c>
      <c r="J72" s="156">
        <f t="shared" si="33"/>
        <v>620.125</v>
      </c>
      <c r="K72" s="56">
        <f t="shared" si="34"/>
        <v>24.805</v>
      </c>
    </row>
    <row r="73" spans="1:11" s="13" customFormat="1" ht="26.4" outlineLevel="1" x14ac:dyDescent="0.25">
      <c r="A73" s="36"/>
      <c r="B73" s="408"/>
      <c r="C73" s="409" t="s">
        <v>142</v>
      </c>
      <c r="D73" s="338">
        <v>2231</v>
      </c>
      <c r="E73" s="311" t="s">
        <v>2308</v>
      </c>
      <c r="F73" s="410">
        <v>25</v>
      </c>
      <c r="G73" s="52" t="s">
        <v>52</v>
      </c>
      <c r="H73" s="355">
        <f t="shared" si="32"/>
        <v>587.5</v>
      </c>
      <c r="I73" s="155">
        <v>23.5</v>
      </c>
      <c r="J73" s="155">
        <f t="shared" si="33"/>
        <v>710.875</v>
      </c>
      <c r="K73" s="54">
        <f t="shared" si="34"/>
        <v>28.434999999999999</v>
      </c>
    </row>
    <row r="74" spans="1:11" s="13" customFormat="1" ht="26.4" outlineLevel="1" x14ac:dyDescent="0.25">
      <c r="A74" s="36"/>
      <c r="B74" s="73"/>
      <c r="C74" s="74" t="s">
        <v>143</v>
      </c>
      <c r="D74" s="337"/>
      <c r="E74" s="169" t="s">
        <v>144</v>
      </c>
      <c r="F74" s="62">
        <v>25</v>
      </c>
      <c r="G74" s="62" t="s">
        <v>52</v>
      </c>
      <c r="H74" s="167">
        <f t="shared" si="32"/>
        <v>645</v>
      </c>
      <c r="I74" s="156">
        <v>25.8</v>
      </c>
      <c r="J74" s="156">
        <f t="shared" si="33"/>
        <v>780.44999999999993</v>
      </c>
      <c r="K74" s="56">
        <f t="shared" si="34"/>
        <v>31.218</v>
      </c>
    </row>
    <row r="75" spans="1:11" s="13" customFormat="1" ht="61.5" customHeight="1" outlineLevel="1" x14ac:dyDescent="0.25">
      <c r="A75" s="36"/>
      <c r="B75" s="75">
        <v>9005561100146</v>
      </c>
      <c r="C75" s="76" t="s">
        <v>145</v>
      </c>
      <c r="D75" s="298">
        <v>2240</v>
      </c>
      <c r="E75" s="328" t="s">
        <v>2309</v>
      </c>
      <c r="F75" s="259">
        <v>25</v>
      </c>
      <c r="G75" s="259" t="s">
        <v>52</v>
      </c>
      <c r="H75" s="355">
        <f t="shared" si="32"/>
        <v>622.5</v>
      </c>
      <c r="I75" s="155">
        <v>24.9</v>
      </c>
      <c r="J75" s="155">
        <f t="shared" si="33"/>
        <v>753.22500000000002</v>
      </c>
      <c r="K75" s="54">
        <f t="shared" si="34"/>
        <v>30.128999999999998</v>
      </c>
    </row>
    <row r="76" spans="1:11" s="13" customFormat="1" ht="26.4" outlineLevel="1" x14ac:dyDescent="0.25">
      <c r="A76" s="36"/>
      <c r="B76" s="14">
        <v>9005561100832</v>
      </c>
      <c r="C76" s="24" t="s">
        <v>146</v>
      </c>
      <c r="D76" s="16">
        <v>2260</v>
      </c>
      <c r="E76" s="265" t="s">
        <v>2310</v>
      </c>
      <c r="F76" s="247">
        <v>25</v>
      </c>
      <c r="G76" s="247" t="s">
        <v>52</v>
      </c>
      <c r="H76" s="18">
        <f t="shared" si="32"/>
        <v>867.50000000000011</v>
      </c>
      <c r="I76" s="77">
        <v>34.700000000000003</v>
      </c>
      <c r="J76" s="77">
        <f t="shared" si="33"/>
        <v>1049.6750000000002</v>
      </c>
      <c r="K76" s="19">
        <f t="shared" si="34"/>
        <v>41.987000000000002</v>
      </c>
    </row>
    <row r="77" spans="1:11" s="13" customFormat="1" ht="26.4" outlineLevel="1" x14ac:dyDescent="0.25">
      <c r="A77" s="36"/>
      <c r="B77" s="43">
        <v>9005561101860</v>
      </c>
      <c r="C77" s="44" t="s">
        <v>147</v>
      </c>
      <c r="D77" s="16">
        <v>2270</v>
      </c>
      <c r="E77" s="265" t="s">
        <v>2311</v>
      </c>
      <c r="F77" s="247">
        <v>25</v>
      </c>
      <c r="G77" s="247" t="s">
        <v>52</v>
      </c>
      <c r="H77" s="18">
        <f t="shared" si="32"/>
        <v>2312.5</v>
      </c>
      <c r="I77" s="77">
        <v>92.5</v>
      </c>
      <c r="J77" s="77">
        <f t="shared" si="33"/>
        <v>2798.125</v>
      </c>
      <c r="K77" s="19">
        <f t="shared" si="34"/>
        <v>111.925</v>
      </c>
    </row>
    <row r="78" spans="1:11" s="13" customFormat="1" ht="27.75" customHeight="1" x14ac:dyDescent="0.25">
      <c r="A78" s="36"/>
      <c r="B78" s="360" t="s">
        <v>148</v>
      </c>
      <c r="C78" s="361"/>
      <c r="D78" s="361"/>
      <c r="E78" s="361"/>
      <c r="F78" s="367"/>
      <c r="G78" s="241"/>
      <c r="H78" s="38"/>
      <c r="I78" s="38"/>
      <c r="J78" s="38"/>
      <c r="K78" s="40"/>
    </row>
    <row r="79" spans="1:11" s="13" customFormat="1" ht="26.4" outlineLevel="1" x14ac:dyDescent="0.25">
      <c r="A79" s="36"/>
      <c r="B79" s="32">
        <v>9005561101778</v>
      </c>
      <c r="C79" s="44" t="s">
        <v>149</v>
      </c>
      <c r="D79" s="16">
        <v>2400</v>
      </c>
      <c r="E79" s="265" t="s">
        <v>2312</v>
      </c>
      <c r="F79" s="18">
        <v>0.27</v>
      </c>
      <c r="G79" s="247" t="s">
        <v>52</v>
      </c>
      <c r="H79" s="77">
        <v>380</v>
      </c>
      <c r="I79" s="77">
        <v>380</v>
      </c>
      <c r="J79" s="77">
        <f t="shared" ref="J79:K83" si="35">H79*1.21</f>
        <v>459.8</v>
      </c>
      <c r="K79" s="19">
        <f t="shared" si="35"/>
        <v>459.8</v>
      </c>
    </row>
    <row r="80" spans="1:11" s="13" customFormat="1" ht="15.6" outlineLevel="1" x14ac:dyDescent="0.25">
      <c r="A80" s="36"/>
      <c r="B80" s="32">
        <v>9005561105745</v>
      </c>
      <c r="C80" s="45" t="s">
        <v>150</v>
      </c>
      <c r="D80" s="16">
        <v>2401</v>
      </c>
      <c r="E80" s="185" t="s">
        <v>151</v>
      </c>
      <c r="F80" s="383" t="s">
        <v>152</v>
      </c>
      <c r="G80" s="383" t="s">
        <v>101</v>
      </c>
      <c r="H80" s="253"/>
      <c r="I80" s="77">
        <v>395</v>
      </c>
      <c r="J80" s="77"/>
      <c r="K80" s="19">
        <f t="shared" si="35"/>
        <v>477.95</v>
      </c>
    </row>
    <row r="81" spans="1:11" s="13" customFormat="1" ht="15.6" outlineLevel="1" x14ac:dyDescent="0.25">
      <c r="A81" s="36"/>
      <c r="B81" s="32">
        <v>9005561105752</v>
      </c>
      <c r="C81" s="45" t="s">
        <v>154</v>
      </c>
      <c r="D81" s="16">
        <v>2402</v>
      </c>
      <c r="E81" s="185" t="s">
        <v>155</v>
      </c>
      <c r="F81" s="383" t="s">
        <v>152</v>
      </c>
      <c r="G81" s="383" t="s">
        <v>101</v>
      </c>
      <c r="H81" s="253"/>
      <c r="I81" s="77">
        <v>290</v>
      </c>
      <c r="J81" s="77"/>
      <c r="K81" s="19">
        <f t="shared" si="35"/>
        <v>350.9</v>
      </c>
    </row>
    <row r="82" spans="1:11" s="13" customFormat="1" ht="15.6" outlineLevel="1" x14ac:dyDescent="0.25">
      <c r="A82" s="36"/>
      <c r="B82" s="32">
        <v>9005561105769</v>
      </c>
      <c r="C82" s="45" t="s">
        <v>156</v>
      </c>
      <c r="D82" s="16">
        <v>2403</v>
      </c>
      <c r="E82" s="185" t="s">
        <v>157</v>
      </c>
      <c r="F82" s="383" t="s">
        <v>152</v>
      </c>
      <c r="G82" s="383" t="s">
        <v>101</v>
      </c>
      <c r="H82" s="253"/>
      <c r="I82" s="77">
        <v>395</v>
      </c>
      <c r="J82" s="77"/>
      <c r="K82" s="19">
        <f t="shared" si="35"/>
        <v>477.95</v>
      </c>
    </row>
    <row r="83" spans="1:11" s="13" customFormat="1" ht="15.6" outlineLevel="1" x14ac:dyDescent="0.25">
      <c r="A83" s="36"/>
      <c r="B83" s="32">
        <v>9005561105776</v>
      </c>
      <c r="C83" s="45" t="s">
        <v>158</v>
      </c>
      <c r="D83" s="16">
        <v>2404</v>
      </c>
      <c r="E83" s="185" t="s">
        <v>159</v>
      </c>
      <c r="F83" s="383" t="s">
        <v>152</v>
      </c>
      <c r="G83" s="383" t="s">
        <v>101</v>
      </c>
      <c r="H83" s="253"/>
      <c r="I83" s="77">
        <v>395</v>
      </c>
      <c r="J83" s="77"/>
      <c r="K83" s="19">
        <f t="shared" si="35"/>
        <v>477.95</v>
      </c>
    </row>
    <row r="84" spans="1:11" s="13" customFormat="1" ht="28.35" customHeight="1" outlineLevel="1" x14ac:dyDescent="0.25">
      <c r="A84" s="36"/>
      <c r="B84" s="202"/>
      <c r="C84" s="202"/>
      <c r="D84" s="190"/>
      <c r="E84" s="36"/>
      <c r="F84" s="241"/>
      <c r="G84" s="241"/>
      <c r="H84" s="38"/>
      <c r="I84" s="38"/>
      <c r="J84" s="38"/>
      <c r="K84" s="40"/>
    </row>
    <row r="85" spans="1:11" s="13" customFormat="1" ht="26.4" customHeight="1" outlineLevel="1" x14ac:dyDescent="0.25">
      <c r="A85" s="36"/>
      <c r="B85" s="32">
        <v>9005561105783</v>
      </c>
      <c r="C85" s="46" t="s">
        <v>160</v>
      </c>
      <c r="D85" s="16">
        <v>2405</v>
      </c>
      <c r="E85" s="265" t="s">
        <v>2313</v>
      </c>
      <c r="F85" s="247">
        <v>5</v>
      </c>
      <c r="G85" s="247" t="s">
        <v>52</v>
      </c>
      <c r="H85" s="18">
        <f>I85*F85</f>
        <v>1250</v>
      </c>
      <c r="I85" s="77">
        <v>250</v>
      </c>
      <c r="J85" s="77">
        <f t="shared" ref="J85:J92" si="36">H85*1.21</f>
        <v>1512.5</v>
      </c>
      <c r="K85" s="19">
        <f t="shared" ref="K85:K89" si="37">I85*1.21</f>
        <v>302.5</v>
      </c>
    </row>
    <row r="86" spans="1:11" s="13" customFormat="1" ht="25.5" customHeight="1" outlineLevel="1" x14ac:dyDescent="0.25">
      <c r="A86" s="36"/>
      <c r="B86" s="32">
        <v>9005561105790</v>
      </c>
      <c r="C86" s="46" t="s">
        <v>161</v>
      </c>
      <c r="D86" s="395">
        <v>2406</v>
      </c>
      <c r="E86" s="327" t="s">
        <v>2314</v>
      </c>
      <c r="F86" s="247">
        <v>2</v>
      </c>
      <c r="G86" s="247" t="s">
        <v>52</v>
      </c>
      <c r="H86" s="18">
        <f>I86*F86</f>
        <v>1400</v>
      </c>
      <c r="I86" s="77">
        <v>700</v>
      </c>
      <c r="J86" s="77">
        <f t="shared" si="36"/>
        <v>1694</v>
      </c>
      <c r="K86" s="19">
        <f t="shared" si="37"/>
        <v>847</v>
      </c>
    </row>
    <row r="87" spans="1:11" s="13" customFormat="1" ht="26.4" outlineLevel="1" x14ac:dyDescent="0.25">
      <c r="A87" s="36"/>
      <c r="B87" s="32">
        <v>9005561105806</v>
      </c>
      <c r="C87" s="46" t="s">
        <v>162</v>
      </c>
      <c r="D87" s="395">
        <v>2406</v>
      </c>
      <c r="E87" s="327" t="s">
        <v>2314</v>
      </c>
      <c r="F87" s="247">
        <v>2</v>
      </c>
      <c r="G87" s="247" t="s">
        <v>52</v>
      </c>
      <c r="H87" s="18">
        <f>I87*F87</f>
        <v>2000</v>
      </c>
      <c r="I87" s="256">
        <v>1000</v>
      </c>
      <c r="J87" s="77">
        <f t="shared" si="36"/>
        <v>2420</v>
      </c>
      <c r="K87" s="19">
        <f t="shared" si="37"/>
        <v>1210</v>
      </c>
    </row>
    <row r="88" spans="1:11" s="13" customFormat="1" ht="26.4" outlineLevel="1" x14ac:dyDescent="0.25">
      <c r="A88" s="36"/>
      <c r="B88" s="32">
        <v>9005561105813</v>
      </c>
      <c r="C88" s="46" t="s">
        <v>163</v>
      </c>
      <c r="D88" s="395">
        <v>2406</v>
      </c>
      <c r="E88" s="327" t="s">
        <v>2314</v>
      </c>
      <c r="F88" s="247">
        <v>2</v>
      </c>
      <c r="G88" s="247" t="s">
        <v>52</v>
      </c>
      <c r="H88" s="18">
        <f>I88*F88</f>
        <v>2000</v>
      </c>
      <c r="I88" s="256">
        <v>1000</v>
      </c>
      <c r="J88" s="77">
        <f t="shared" si="36"/>
        <v>2420</v>
      </c>
      <c r="K88" s="19">
        <f t="shared" si="37"/>
        <v>1210</v>
      </c>
    </row>
    <row r="89" spans="1:11" s="13" customFormat="1" ht="26.4" outlineLevel="1" x14ac:dyDescent="0.25">
      <c r="A89" s="36"/>
      <c r="B89" s="32">
        <v>9005561105820</v>
      </c>
      <c r="C89" s="49" t="s">
        <v>164</v>
      </c>
      <c r="D89" s="395">
        <v>2406</v>
      </c>
      <c r="E89" s="327" t="s">
        <v>2314</v>
      </c>
      <c r="F89" s="247">
        <v>2</v>
      </c>
      <c r="G89" s="247" t="s">
        <v>52</v>
      </c>
      <c r="H89" s="18">
        <f>I89*F89</f>
        <v>2000</v>
      </c>
      <c r="I89" s="256">
        <v>1000</v>
      </c>
      <c r="J89" s="77">
        <f t="shared" si="36"/>
        <v>2420</v>
      </c>
      <c r="K89" s="19">
        <f t="shared" si="37"/>
        <v>1210</v>
      </c>
    </row>
    <row r="90" spans="1:11" s="13" customFormat="1" ht="13.5" customHeight="1" outlineLevel="1" x14ac:dyDescent="0.25">
      <c r="A90" s="36"/>
      <c r="B90" s="202"/>
      <c r="C90" s="202"/>
      <c r="D90" s="190"/>
      <c r="E90" s="36"/>
      <c r="F90" s="367"/>
      <c r="G90" s="245"/>
      <c r="H90" s="38"/>
      <c r="I90" s="38"/>
      <c r="J90" s="38"/>
      <c r="K90" s="40"/>
    </row>
    <row r="91" spans="1:11" s="13" customFormat="1" ht="21" customHeight="1" outlineLevel="1" x14ac:dyDescent="0.25">
      <c r="A91" s="36"/>
      <c r="B91" s="32" t="s">
        <v>165</v>
      </c>
      <c r="C91" s="46" t="s">
        <v>166</v>
      </c>
      <c r="D91" s="402">
        <v>2410</v>
      </c>
      <c r="E91" s="51" t="s">
        <v>167</v>
      </c>
      <c r="F91" s="189">
        <v>1</v>
      </c>
      <c r="G91" s="384" t="s">
        <v>101</v>
      </c>
      <c r="H91" s="18">
        <f t="shared" ref="H91:H96" si="38">I91*F91</f>
        <v>701.5</v>
      </c>
      <c r="I91" s="77">
        <v>701.5</v>
      </c>
      <c r="J91" s="77">
        <f t="shared" si="36"/>
        <v>848.81499999999994</v>
      </c>
      <c r="K91" s="19">
        <f t="shared" ref="K91:K94" si="39">I91*1.21</f>
        <v>848.81499999999994</v>
      </c>
    </row>
    <row r="92" spans="1:11" s="13" customFormat="1" ht="21" customHeight="1" outlineLevel="1" x14ac:dyDescent="0.25">
      <c r="A92" s="36"/>
      <c r="B92" s="32" t="s">
        <v>168</v>
      </c>
      <c r="C92" s="49" t="s">
        <v>169</v>
      </c>
      <c r="D92" s="402">
        <v>2410</v>
      </c>
      <c r="E92" s="51" t="s">
        <v>167</v>
      </c>
      <c r="F92" s="189">
        <v>1</v>
      </c>
      <c r="G92" s="384" t="s">
        <v>101</v>
      </c>
      <c r="H92" s="18">
        <f t="shared" si="38"/>
        <v>1813.7</v>
      </c>
      <c r="I92" s="77">
        <v>1813.7</v>
      </c>
      <c r="J92" s="77">
        <f t="shared" si="36"/>
        <v>2194.5769999999998</v>
      </c>
      <c r="K92" s="19">
        <f t="shared" si="39"/>
        <v>2194.5769999999998</v>
      </c>
    </row>
    <row r="93" spans="1:11" s="13" customFormat="1" ht="21" customHeight="1" outlineLevel="1" x14ac:dyDescent="0.25">
      <c r="A93" s="36"/>
      <c r="B93" s="32">
        <v>9005561105691</v>
      </c>
      <c r="C93" s="46" t="s">
        <v>170</v>
      </c>
      <c r="D93" s="204">
        <v>2412</v>
      </c>
      <c r="E93" s="264" t="s">
        <v>171</v>
      </c>
      <c r="F93" s="189">
        <v>55</v>
      </c>
      <c r="G93" s="426" t="s">
        <v>173</v>
      </c>
      <c r="H93" s="18">
        <f t="shared" si="38"/>
        <v>1782</v>
      </c>
      <c r="I93" s="77">
        <v>32.4</v>
      </c>
      <c r="J93" s="77">
        <f t="shared" ref="J93:J94" si="40">H93*1.21</f>
        <v>2156.2199999999998</v>
      </c>
      <c r="K93" s="19">
        <f t="shared" si="39"/>
        <v>39.204000000000001</v>
      </c>
    </row>
    <row r="94" spans="1:11" s="13" customFormat="1" ht="21" customHeight="1" outlineLevel="1" x14ac:dyDescent="0.25">
      <c r="A94" s="36"/>
      <c r="B94" s="32">
        <v>9005561105707</v>
      </c>
      <c r="C94" s="49" t="s">
        <v>174</v>
      </c>
      <c r="D94" s="204">
        <v>2413</v>
      </c>
      <c r="E94" s="264" t="s">
        <v>175</v>
      </c>
      <c r="F94" s="189">
        <v>50</v>
      </c>
      <c r="G94" s="426" t="s">
        <v>173</v>
      </c>
      <c r="H94" s="18">
        <f t="shared" si="38"/>
        <v>1160</v>
      </c>
      <c r="I94" s="77">
        <v>23.2</v>
      </c>
      <c r="J94" s="77">
        <f t="shared" si="40"/>
        <v>1403.6</v>
      </c>
      <c r="K94" s="19">
        <f t="shared" si="39"/>
        <v>28.071999999999999</v>
      </c>
    </row>
    <row r="95" spans="1:11" s="13" customFormat="1" ht="21" customHeight="1" outlineLevel="1" x14ac:dyDescent="0.25">
      <c r="A95" s="36"/>
      <c r="B95" s="32">
        <v>9005561105714</v>
      </c>
      <c r="C95" s="46" t="s">
        <v>176</v>
      </c>
      <c r="D95" s="204">
        <v>2414</v>
      </c>
      <c r="E95" s="264" t="s">
        <v>177</v>
      </c>
      <c r="F95" s="189">
        <v>50</v>
      </c>
      <c r="G95" s="426" t="s">
        <v>173</v>
      </c>
      <c r="H95" s="18">
        <f t="shared" si="38"/>
        <v>5035</v>
      </c>
      <c r="I95" s="77">
        <v>100.7</v>
      </c>
      <c r="J95" s="77">
        <f t="shared" ref="J95:J96" si="41">H95*1.21</f>
        <v>6092.3499999999995</v>
      </c>
      <c r="K95" s="19">
        <f t="shared" ref="K95:K96" si="42">I95*1.21</f>
        <v>121.84699999999999</v>
      </c>
    </row>
    <row r="96" spans="1:11" s="13" customFormat="1" ht="21" customHeight="1" outlineLevel="1" x14ac:dyDescent="0.25">
      <c r="A96" s="36"/>
      <c r="B96" s="32">
        <v>9005561105738</v>
      </c>
      <c r="C96" s="49" t="s">
        <v>178</v>
      </c>
      <c r="D96" s="204">
        <v>2415</v>
      </c>
      <c r="E96" s="264" t="s">
        <v>179</v>
      </c>
      <c r="F96" s="189">
        <v>55</v>
      </c>
      <c r="G96" s="426" t="s">
        <v>173</v>
      </c>
      <c r="H96" s="18">
        <f t="shared" si="38"/>
        <v>1738</v>
      </c>
      <c r="I96" s="77">
        <v>31.6</v>
      </c>
      <c r="J96" s="77">
        <f t="shared" si="41"/>
        <v>2102.98</v>
      </c>
      <c r="K96" s="19">
        <f t="shared" si="42"/>
        <v>38.235999999999997</v>
      </c>
    </row>
    <row r="97" spans="1:11" s="13" customFormat="1" ht="27.75" customHeight="1" x14ac:dyDescent="0.25">
      <c r="A97" s="36"/>
      <c r="B97" s="360" t="s">
        <v>180</v>
      </c>
      <c r="C97" s="361"/>
      <c r="D97" s="361"/>
      <c r="E97" s="361"/>
      <c r="F97" s="241"/>
      <c r="G97" s="241"/>
      <c r="H97" s="38"/>
      <c r="I97" s="38"/>
      <c r="J97" s="38"/>
      <c r="K97" s="40"/>
    </row>
    <row r="98" spans="1:11" s="31" customFormat="1" ht="26.4" outlineLevel="1" x14ac:dyDescent="0.25">
      <c r="A98" s="36"/>
      <c r="B98" s="439">
        <v>9005561102065</v>
      </c>
      <c r="C98" s="15" t="s">
        <v>181</v>
      </c>
      <c r="D98" s="339">
        <v>2610</v>
      </c>
      <c r="E98" s="327" t="s">
        <v>2315</v>
      </c>
      <c r="F98" s="247">
        <v>24</v>
      </c>
      <c r="G98" s="247" t="s">
        <v>52</v>
      </c>
      <c r="H98" s="18">
        <f t="shared" ref="H98:H128" si="43">I98*F98</f>
        <v>2332.8000000000002</v>
      </c>
      <c r="I98" s="77">
        <v>97.2</v>
      </c>
      <c r="J98" s="77">
        <f t="shared" ref="J98:J127" si="44">H98*1.21</f>
        <v>2822.6880000000001</v>
      </c>
      <c r="K98" s="19">
        <f t="shared" ref="K98:K127" si="45">I98*1.21</f>
        <v>117.61199999999999</v>
      </c>
    </row>
    <row r="99" spans="1:11" s="31" customFormat="1" ht="26.4" outlineLevel="1" x14ac:dyDescent="0.25">
      <c r="A99" s="36"/>
      <c r="B99" s="439">
        <v>9005561102072</v>
      </c>
      <c r="C99" s="15" t="s">
        <v>182</v>
      </c>
      <c r="D99" s="330"/>
      <c r="E99" s="327" t="s">
        <v>2315</v>
      </c>
      <c r="F99" s="247">
        <v>24</v>
      </c>
      <c r="G99" s="247" t="s">
        <v>52</v>
      </c>
      <c r="H99" s="18">
        <f t="shared" si="43"/>
        <v>2332.8000000000002</v>
      </c>
      <c r="I99" s="77">
        <v>97.2</v>
      </c>
      <c r="J99" s="77">
        <f t="shared" ref="J99:J106" si="46">H99*1.21</f>
        <v>2822.6880000000001</v>
      </c>
      <c r="K99" s="19">
        <f t="shared" ref="K99:K106" si="47">I99*1.21</f>
        <v>117.61199999999999</v>
      </c>
    </row>
    <row r="100" spans="1:11" s="31" customFormat="1" ht="26.4" outlineLevel="1" x14ac:dyDescent="0.25">
      <c r="A100" s="36"/>
      <c r="B100" s="439">
        <v>9005561102089</v>
      </c>
      <c r="C100" s="15" t="s">
        <v>183</v>
      </c>
      <c r="D100" s="330"/>
      <c r="E100" s="327" t="s">
        <v>2315</v>
      </c>
      <c r="F100" s="247">
        <v>24</v>
      </c>
      <c r="G100" s="247" t="s">
        <v>52</v>
      </c>
      <c r="H100" s="18">
        <f t="shared" si="43"/>
        <v>2332.8000000000002</v>
      </c>
      <c r="I100" s="77">
        <v>97.2</v>
      </c>
      <c r="J100" s="77">
        <f t="shared" si="46"/>
        <v>2822.6880000000001</v>
      </c>
      <c r="K100" s="19">
        <f t="shared" si="47"/>
        <v>117.61199999999999</v>
      </c>
    </row>
    <row r="101" spans="1:11" s="31" customFormat="1" ht="26.4" outlineLevel="1" x14ac:dyDescent="0.25">
      <c r="A101" s="36"/>
      <c r="B101" s="439">
        <v>9005561102096</v>
      </c>
      <c r="C101" s="15" t="s">
        <v>184</v>
      </c>
      <c r="D101" s="330"/>
      <c r="E101" s="327" t="s">
        <v>2315</v>
      </c>
      <c r="F101" s="247">
        <v>24</v>
      </c>
      <c r="G101" s="247" t="s">
        <v>52</v>
      </c>
      <c r="H101" s="18">
        <f t="shared" si="43"/>
        <v>2332.8000000000002</v>
      </c>
      <c r="I101" s="77">
        <v>97.2</v>
      </c>
      <c r="J101" s="77">
        <f t="shared" si="46"/>
        <v>2822.6880000000001</v>
      </c>
      <c r="K101" s="19">
        <f t="shared" si="47"/>
        <v>117.61199999999999</v>
      </c>
    </row>
    <row r="102" spans="1:11" s="31" customFormat="1" ht="26.4" outlineLevel="1" x14ac:dyDescent="0.25">
      <c r="A102" s="36"/>
      <c r="B102" s="439">
        <v>9005561102102</v>
      </c>
      <c r="C102" s="15" t="s">
        <v>185</v>
      </c>
      <c r="D102" s="330"/>
      <c r="E102" s="327" t="s">
        <v>2315</v>
      </c>
      <c r="F102" s="247">
        <v>24</v>
      </c>
      <c r="G102" s="247" t="s">
        <v>52</v>
      </c>
      <c r="H102" s="18">
        <f t="shared" si="43"/>
        <v>2332.8000000000002</v>
      </c>
      <c r="I102" s="77">
        <v>97.2</v>
      </c>
      <c r="J102" s="77">
        <f t="shared" si="46"/>
        <v>2822.6880000000001</v>
      </c>
      <c r="K102" s="19">
        <f t="shared" si="47"/>
        <v>117.61199999999999</v>
      </c>
    </row>
    <row r="103" spans="1:11" s="31" customFormat="1" ht="26.4" outlineLevel="1" x14ac:dyDescent="0.25">
      <c r="A103" s="36"/>
      <c r="B103" s="439">
        <v>9005561102119</v>
      </c>
      <c r="C103" s="15" t="s">
        <v>186</v>
      </c>
      <c r="D103" s="330"/>
      <c r="E103" s="327" t="s">
        <v>2315</v>
      </c>
      <c r="F103" s="247">
        <v>24</v>
      </c>
      <c r="G103" s="247" t="s">
        <v>52</v>
      </c>
      <c r="H103" s="18">
        <f t="shared" si="43"/>
        <v>2332.8000000000002</v>
      </c>
      <c r="I103" s="77">
        <v>97.2</v>
      </c>
      <c r="J103" s="77">
        <f t="shared" si="46"/>
        <v>2822.6880000000001</v>
      </c>
      <c r="K103" s="19">
        <f t="shared" si="47"/>
        <v>117.61199999999999</v>
      </c>
    </row>
    <row r="104" spans="1:11" s="31" customFormat="1" ht="26.4" outlineLevel="1" x14ac:dyDescent="0.25">
      <c r="A104" s="36"/>
      <c r="B104" s="439">
        <v>9005561102126</v>
      </c>
      <c r="C104" s="15" t="s">
        <v>187</v>
      </c>
      <c r="D104" s="330"/>
      <c r="E104" s="327" t="s">
        <v>2315</v>
      </c>
      <c r="F104" s="247">
        <v>24</v>
      </c>
      <c r="G104" s="247" t="s">
        <v>52</v>
      </c>
      <c r="H104" s="18">
        <f t="shared" si="43"/>
        <v>2332.8000000000002</v>
      </c>
      <c r="I104" s="77">
        <v>97.2</v>
      </c>
      <c r="J104" s="77">
        <f t="shared" si="46"/>
        <v>2822.6880000000001</v>
      </c>
      <c r="K104" s="19">
        <f t="shared" si="47"/>
        <v>117.61199999999999</v>
      </c>
    </row>
    <row r="105" spans="1:11" s="31" customFormat="1" ht="26.4" outlineLevel="1" x14ac:dyDescent="0.25">
      <c r="A105" s="36"/>
      <c r="B105" s="439">
        <v>9005561102133</v>
      </c>
      <c r="C105" s="15" t="s">
        <v>188</v>
      </c>
      <c r="D105" s="330"/>
      <c r="E105" s="327" t="s">
        <v>2315</v>
      </c>
      <c r="F105" s="247">
        <v>24</v>
      </c>
      <c r="G105" s="247" t="s">
        <v>52</v>
      </c>
      <c r="H105" s="18">
        <f t="shared" si="43"/>
        <v>2332.8000000000002</v>
      </c>
      <c r="I105" s="77">
        <v>97.2</v>
      </c>
      <c r="J105" s="77">
        <f t="shared" si="46"/>
        <v>2822.6880000000001</v>
      </c>
      <c r="K105" s="19">
        <f t="shared" si="47"/>
        <v>117.61199999999999</v>
      </c>
    </row>
    <row r="106" spans="1:11" s="31" customFormat="1" ht="26.4" outlineLevel="1" x14ac:dyDescent="0.25">
      <c r="A106" s="36"/>
      <c r="B106" s="439">
        <v>9005561102058</v>
      </c>
      <c r="C106" s="15" t="s">
        <v>189</v>
      </c>
      <c r="D106" s="330"/>
      <c r="E106" s="327" t="s">
        <v>2315</v>
      </c>
      <c r="F106" s="247">
        <v>24</v>
      </c>
      <c r="G106" s="247" t="s">
        <v>52</v>
      </c>
      <c r="H106" s="18">
        <f t="shared" si="43"/>
        <v>2332.8000000000002</v>
      </c>
      <c r="I106" s="77">
        <v>97.2</v>
      </c>
      <c r="J106" s="77">
        <f t="shared" si="46"/>
        <v>2822.6880000000001</v>
      </c>
      <c r="K106" s="19">
        <f t="shared" si="47"/>
        <v>117.61199999999999</v>
      </c>
    </row>
    <row r="107" spans="1:11" s="31" customFormat="1" ht="26.4" outlineLevel="1" x14ac:dyDescent="0.25">
      <c r="A107" s="36"/>
      <c r="B107" s="439">
        <v>9005561102157</v>
      </c>
      <c r="C107" s="15" t="s">
        <v>190</v>
      </c>
      <c r="D107" s="330"/>
      <c r="E107" s="327" t="s">
        <v>2315</v>
      </c>
      <c r="F107" s="247">
        <v>8</v>
      </c>
      <c r="G107" s="247" t="s">
        <v>52</v>
      </c>
      <c r="H107" s="18">
        <f t="shared" si="43"/>
        <v>777.6</v>
      </c>
      <c r="I107" s="77">
        <v>97.2</v>
      </c>
      <c r="J107" s="77">
        <f t="shared" si="44"/>
        <v>940.89599999999996</v>
      </c>
      <c r="K107" s="19">
        <f t="shared" si="45"/>
        <v>117.61199999999999</v>
      </c>
    </row>
    <row r="108" spans="1:11" s="31" customFormat="1" ht="26.4" outlineLevel="1" x14ac:dyDescent="0.25">
      <c r="A108" s="36"/>
      <c r="B108" s="439">
        <v>9005561102164</v>
      </c>
      <c r="C108" s="15" t="s">
        <v>191</v>
      </c>
      <c r="D108" s="330"/>
      <c r="E108" s="327" t="s">
        <v>2315</v>
      </c>
      <c r="F108" s="247">
        <v>8</v>
      </c>
      <c r="G108" s="247" t="s">
        <v>52</v>
      </c>
      <c r="H108" s="18">
        <f t="shared" si="43"/>
        <v>777.6</v>
      </c>
      <c r="I108" s="77">
        <v>97.2</v>
      </c>
      <c r="J108" s="77">
        <f t="shared" si="44"/>
        <v>940.89599999999996</v>
      </c>
      <c r="K108" s="19">
        <f t="shared" si="45"/>
        <v>117.61199999999999</v>
      </c>
    </row>
    <row r="109" spans="1:11" s="31" customFormat="1" ht="26.4" outlineLevel="1" x14ac:dyDescent="0.25">
      <c r="A109" s="36"/>
      <c r="B109" s="439">
        <v>9005561102171</v>
      </c>
      <c r="C109" s="15" t="s">
        <v>192</v>
      </c>
      <c r="D109" s="330"/>
      <c r="E109" s="327" t="s">
        <v>2315</v>
      </c>
      <c r="F109" s="247">
        <v>8</v>
      </c>
      <c r="G109" s="247" t="s">
        <v>52</v>
      </c>
      <c r="H109" s="18">
        <f t="shared" si="43"/>
        <v>777.6</v>
      </c>
      <c r="I109" s="77">
        <v>97.2</v>
      </c>
      <c r="J109" s="77">
        <f t="shared" si="44"/>
        <v>940.89599999999996</v>
      </c>
      <c r="K109" s="19">
        <f t="shared" si="45"/>
        <v>117.61199999999999</v>
      </c>
    </row>
    <row r="110" spans="1:11" s="31" customFormat="1" ht="26.4" outlineLevel="1" x14ac:dyDescent="0.25">
      <c r="A110" s="36"/>
      <c r="B110" s="439">
        <v>9005561102188</v>
      </c>
      <c r="C110" s="15" t="s">
        <v>193</v>
      </c>
      <c r="D110" s="330"/>
      <c r="E110" s="327" t="s">
        <v>2315</v>
      </c>
      <c r="F110" s="247">
        <v>8</v>
      </c>
      <c r="G110" s="247" t="s">
        <v>52</v>
      </c>
      <c r="H110" s="18">
        <f t="shared" si="43"/>
        <v>777.6</v>
      </c>
      <c r="I110" s="77">
        <v>97.2</v>
      </c>
      <c r="J110" s="77">
        <f t="shared" si="44"/>
        <v>940.89599999999996</v>
      </c>
      <c r="K110" s="19">
        <f t="shared" si="45"/>
        <v>117.61199999999999</v>
      </c>
    </row>
    <row r="111" spans="1:11" s="31" customFormat="1" ht="26.4" outlineLevel="1" x14ac:dyDescent="0.25">
      <c r="A111" s="36"/>
      <c r="B111" s="439">
        <v>9005561102195</v>
      </c>
      <c r="C111" s="15" t="s">
        <v>194</v>
      </c>
      <c r="D111" s="330"/>
      <c r="E111" s="327" t="s">
        <v>2315</v>
      </c>
      <c r="F111" s="247">
        <v>8</v>
      </c>
      <c r="G111" s="247" t="s">
        <v>52</v>
      </c>
      <c r="H111" s="18">
        <f t="shared" si="43"/>
        <v>777.6</v>
      </c>
      <c r="I111" s="77">
        <v>97.2</v>
      </c>
      <c r="J111" s="77">
        <f t="shared" si="44"/>
        <v>940.89599999999996</v>
      </c>
      <c r="K111" s="19">
        <f t="shared" si="45"/>
        <v>117.61199999999999</v>
      </c>
    </row>
    <row r="112" spans="1:11" s="31" customFormat="1" ht="26.4" outlineLevel="1" x14ac:dyDescent="0.25">
      <c r="A112" s="36"/>
      <c r="B112" s="439">
        <v>9005561102201</v>
      </c>
      <c r="C112" s="15" t="s">
        <v>195</v>
      </c>
      <c r="D112" s="330"/>
      <c r="E112" s="327" t="s">
        <v>2315</v>
      </c>
      <c r="F112" s="247">
        <v>8</v>
      </c>
      <c r="G112" s="247" t="s">
        <v>52</v>
      </c>
      <c r="H112" s="18">
        <f t="shared" si="43"/>
        <v>777.6</v>
      </c>
      <c r="I112" s="77">
        <v>97.2</v>
      </c>
      <c r="J112" s="77">
        <f t="shared" si="44"/>
        <v>940.89599999999996</v>
      </c>
      <c r="K112" s="19">
        <f t="shared" si="45"/>
        <v>117.61199999999999</v>
      </c>
    </row>
    <row r="113" spans="1:11" s="31" customFormat="1" ht="26.4" outlineLevel="1" x14ac:dyDescent="0.25">
      <c r="A113" s="36"/>
      <c r="B113" s="439">
        <v>9005561102218</v>
      </c>
      <c r="C113" s="15" t="s">
        <v>196</v>
      </c>
      <c r="D113" s="330"/>
      <c r="E113" s="327" t="s">
        <v>2315</v>
      </c>
      <c r="F113" s="247">
        <v>8</v>
      </c>
      <c r="G113" s="247" t="s">
        <v>52</v>
      </c>
      <c r="H113" s="18">
        <f t="shared" si="43"/>
        <v>777.6</v>
      </c>
      <c r="I113" s="77">
        <v>97.2</v>
      </c>
      <c r="J113" s="77">
        <f t="shared" si="44"/>
        <v>940.89599999999996</v>
      </c>
      <c r="K113" s="19">
        <f t="shared" si="45"/>
        <v>117.61199999999999</v>
      </c>
    </row>
    <row r="114" spans="1:11" s="31" customFormat="1" ht="26.4" outlineLevel="1" x14ac:dyDescent="0.25">
      <c r="A114" s="36"/>
      <c r="B114" s="439">
        <v>9005561102225</v>
      </c>
      <c r="C114" s="15" t="s">
        <v>197</v>
      </c>
      <c r="D114" s="330"/>
      <c r="E114" s="327" t="s">
        <v>2315</v>
      </c>
      <c r="F114" s="247">
        <v>8</v>
      </c>
      <c r="G114" s="247" t="s">
        <v>52</v>
      </c>
      <c r="H114" s="18">
        <f t="shared" si="43"/>
        <v>777.6</v>
      </c>
      <c r="I114" s="77">
        <v>97.2</v>
      </c>
      <c r="J114" s="77">
        <f t="shared" si="44"/>
        <v>940.89599999999996</v>
      </c>
      <c r="K114" s="19">
        <f t="shared" si="45"/>
        <v>117.61199999999999</v>
      </c>
    </row>
    <row r="115" spans="1:11" s="31" customFormat="1" ht="26.4" outlineLevel="1" x14ac:dyDescent="0.25">
      <c r="A115" s="36"/>
      <c r="B115" s="439">
        <v>9005561102140</v>
      </c>
      <c r="C115" s="15" t="s">
        <v>198</v>
      </c>
      <c r="D115" s="330"/>
      <c r="E115" s="327" t="s">
        <v>2315</v>
      </c>
      <c r="F115" s="247">
        <v>8</v>
      </c>
      <c r="G115" s="247" t="s">
        <v>52</v>
      </c>
      <c r="H115" s="18">
        <f t="shared" si="43"/>
        <v>777.6</v>
      </c>
      <c r="I115" s="77">
        <v>97.2</v>
      </c>
      <c r="J115" s="77">
        <f t="shared" si="44"/>
        <v>940.89599999999996</v>
      </c>
      <c r="K115" s="19">
        <f t="shared" si="45"/>
        <v>117.61199999999999</v>
      </c>
    </row>
    <row r="116" spans="1:11" s="31" customFormat="1" ht="26.4" outlineLevel="1" x14ac:dyDescent="0.25">
      <c r="A116" s="36"/>
      <c r="B116" s="32">
        <v>9005561102232</v>
      </c>
      <c r="C116" s="45" t="s">
        <v>199</v>
      </c>
      <c r="D116" s="330"/>
      <c r="E116" s="327" t="s">
        <v>2315</v>
      </c>
      <c r="F116" s="247">
        <v>24</v>
      </c>
      <c r="G116" s="247" t="s">
        <v>52</v>
      </c>
      <c r="H116" s="18">
        <f t="shared" si="43"/>
        <v>2805.6000000000004</v>
      </c>
      <c r="I116" s="77">
        <v>116.9</v>
      </c>
      <c r="J116" s="77">
        <f t="shared" si="44"/>
        <v>3394.7760000000003</v>
      </c>
      <c r="K116" s="19">
        <f t="shared" si="45"/>
        <v>141.44900000000001</v>
      </c>
    </row>
    <row r="117" spans="1:11" s="31" customFormat="1" ht="26.4" outlineLevel="1" x14ac:dyDescent="0.25">
      <c r="A117" s="36"/>
      <c r="B117" s="70">
        <v>9005561102249</v>
      </c>
      <c r="C117" s="44" t="s">
        <v>200</v>
      </c>
      <c r="D117" s="330"/>
      <c r="E117" s="327" t="s">
        <v>2315</v>
      </c>
      <c r="F117" s="244">
        <v>8</v>
      </c>
      <c r="G117" s="244" t="s">
        <v>52</v>
      </c>
      <c r="H117" s="427">
        <f t="shared" si="43"/>
        <v>935.2</v>
      </c>
      <c r="I117" s="96">
        <v>116.9</v>
      </c>
      <c r="J117" s="96">
        <f t="shared" si="44"/>
        <v>1131.5920000000001</v>
      </c>
      <c r="K117" s="42">
        <f t="shared" si="45"/>
        <v>141.44900000000001</v>
      </c>
    </row>
    <row r="118" spans="1:11" s="31" customFormat="1" ht="26.4" outlineLevel="1" x14ac:dyDescent="0.25">
      <c r="A118" s="36"/>
      <c r="B118" s="431">
        <v>9005561102256</v>
      </c>
      <c r="C118" s="66" t="s">
        <v>201</v>
      </c>
      <c r="D118" s="428">
        <v>2612</v>
      </c>
      <c r="E118" s="423" t="s">
        <v>2316</v>
      </c>
      <c r="F118" s="52">
        <v>24</v>
      </c>
      <c r="G118" s="52" t="s">
        <v>52</v>
      </c>
      <c r="H118" s="168">
        <f t="shared" si="43"/>
        <v>2553.6000000000004</v>
      </c>
      <c r="I118" s="157">
        <v>106.4</v>
      </c>
      <c r="J118" s="157">
        <f t="shared" si="44"/>
        <v>3089.8560000000002</v>
      </c>
      <c r="K118" s="255">
        <f t="shared" si="45"/>
        <v>128.744</v>
      </c>
    </row>
    <row r="119" spans="1:11" s="31" customFormat="1" ht="26.4" outlineLevel="1" x14ac:dyDescent="0.25">
      <c r="A119" s="36"/>
      <c r="B119" s="267">
        <v>9005561102263</v>
      </c>
      <c r="C119" s="429" t="s">
        <v>202</v>
      </c>
      <c r="D119" s="430">
        <v>2612</v>
      </c>
      <c r="E119" s="557" t="s">
        <v>2316</v>
      </c>
      <c r="F119" s="62">
        <v>8</v>
      </c>
      <c r="G119" s="62" t="s">
        <v>52</v>
      </c>
      <c r="H119" s="167">
        <f t="shared" si="43"/>
        <v>851.2</v>
      </c>
      <c r="I119" s="156">
        <v>106.4</v>
      </c>
      <c r="J119" s="156">
        <f t="shared" si="44"/>
        <v>1029.952</v>
      </c>
      <c r="K119" s="56">
        <f t="shared" si="45"/>
        <v>128.744</v>
      </c>
    </row>
    <row r="120" spans="1:11" s="31" customFormat="1" ht="25.8" customHeight="1" outlineLevel="1" x14ac:dyDescent="0.25">
      <c r="A120" s="36"/>
      <c r="B120" s="431">
        <v>9005561101747</v>
      </c>
      <c r="C120" s="66" t="s">
        <v>203</v>
      </c>
      <c r="D120" s="338">
        <v>2613</v>
      </c>
      <c r="E120" s="558" t="s">
        <v>2317</v>
      </c>
      <c r="F120" s="52">
        <v>10</v>
      </c>
      <c r="G120" s="52" t="s">
        <v>52</v>
      </c>
      <c r="H120" s="168">
        <f t="shared" si="43"/>
        <v>1515</v>
      </c>
      <c r="I120" s="157">
        <v>151.5</v>
      </c>
      <c r="J120" s="157">
        <f t="shared" si="44"/>
        <v>1833.1499999999999</v>
      </c>
      <c r="K120" s="255">
        <f t="shared" si="45"/>
        <v>183.315</v>
      </c>
    </row>
    <row r="121" spans="1:11" s="31" customFormat="1" ht="25.8" customHeight="1" outlineLevel="1" x14ac:dyDescent="0.25">
      <c r="A121" s="36"/>
      <c r="B121" s="267">
        <v>9005561101716</v>
      </c>
      <c r="C121" s="60" t="s">
        <v>204</v>
      </c>
      <c r="D121" s="337"/>
      <c r="E121" s="425"/>
      <c r="F121" s="366">
        <v>5</v>
      </c>
      <c r="G121" s="62" t="s">
        <v>52</v>
      </c>
      <c r="H121" s="167">
        <f t="shared" si="43"/>
        <v>757.5</v>
      </c>
      <c r="I121" s="156">
        <v>151.5</v>
      </c>
      <c r="J121" s="156">
        <f t="shared" si="44"/>
        <v>916.57499999999993</v>
      </c>
      <c r="K121" s="56">
        <f t="shared" si="45"/>
        <v>183.315</v>
      </c>
    </row>
    <row r="122" spans="1:11" s="31" customFormat="1" ht="26.4" outlineLevel="1" x14ac:dyDescent="0.25">
      <c r="A122" s="36"/>
      <c r="B122" s="431">
        <v>9005561101846</v>
      </c>
      <c r="C122" s="66" t="s">
        <v>205</v>
      </c>
      <c r="D122" s="422">
        <v>2614</v>
      </c>
      <c r="E122" s="436" t="s">
        <v>206</v>
      </c>
      <c r="F122" s="52">
        <v>10</v>
      </c>
      <c r="G122" s="52" t="s">
        <v>52</v>
      </c>
      <c r="H122" s="168">
        <f t="shared" si="43"/>
        <v>1706</v>
      </c>
      <c r="I122" s="157">
        <v>170.6</v>
      </c>
      <c r="J122" s="157">
        <f t="shared" si="44"/>
        <v>2064.2599999999998</v>
      </c>
      <c r="K122" s="255">
        <f t="shared" si="45"/>
        <v>206.42599999999999</v>
      </c>
    </row>
    <row r="123" spans="1:11" s="31" customFormat="1" ht="26.4" outlineLevel="1" x14ac:dyDescent="0.25">
      <c r="A123" s="36"/>
      <c r="B123" s="267">
        <v>9005561101730</v>
      </c>
      <c r="C123" s="60" t="s">
        <v>207</v>
      </c>
      <c r="D123" s="61">
        <v>2614</v>
      </c>
      <c r="E123" s="436" t="s">
        <v>206</v>
      </c>
      <c r="F123" s="62">
        <v>5</v>
      </c>
      <c r="G123" s="62" t="s">
        <v>52</v>
      </c>
      <c r="H123" s="167">
        <f t="shared" si="43"/>
        <v>853</v>
      </c>
      <c r="I123" s="156">
        <v>170.6</v>
      </c>
      <c r="J123" s="156">
        <f t="shared" si="44"/>
        <v>1032.1299999999999</v>
      </c>
      <c r="K123" s="56">
        <f t="shared" si="45"/>
        <v>206.42599999999999</v>
      </c>
    </row>
    <row r="124" spans="1:11" s="31" customFormat="1" ht="26.4" outlineLevel="1" x14ac:dyDescent="0.25">
      <c r="A124" s="36"/>
      <c r="B124" s="431">
        <v>9005561101907</v>
      </c>
      <c r="C124" s="66" t="s">
        <v>210</v>
      </c>
      <c r="D124" s="422">
        <v>2620</v>
      </c>
      <c r="E124" s="80" t="s">
        <v>2318</v>
      </c>
      <c r="F124" s="52">
        <v>24</v>
      </c>
      <c r="G124" s="52" t="s">
        <v>52</v>
      </c>
      <c r="H124" s="168">
        <f t="shared" si="43"/>
        <v>2671.2</v>
      </c>
      <c r="I124" s="157">
        <v>111.3</v>
      </c>
      <c r="J124" s="157">
        <f t="shared" si="44"/>
        <v>3232.1519999999996</v>
      </c>
      <c r="K124" s="255">
        <f t="shared" si="45"/>
        <v>134.673</v>
      </c>
    </row>
    <row r="125" spans="1:11" s="31" customFormat="1" ht="26.4" outlineLevel="1" x14ac:dyDescent="0.25">
      <c r="A125" s="36"/>
      <c r="B125" s="32">
        <v>9005561101891</v>
      </c>
      <c r="C125" s="45" t="s">
        <v>211</v>
      </c>
      <c r="D125" s="16">
        <v>2620</v>
      </c>
      <c r="E125" s="80" t="s">
        <v>2318</v>
      </c>
      <c r="F125" s="247">
        <v>8</v>
      </c>
      <c r="G125" s="247" t="s">
        <v>52</v>
      </c>
      <c r="H125" s="18">
        <f t="shared" si="43"/>
        <v>890.4</v>
      </c>
      <c r="I125" s="77">
        <v>111.3</v>
      </c>
      <c r="J125" s="77">
        <f t="shared" si="44"/>
        <v>1077.384</v>
      </c>
      <c r="K125" s="19">
        <f t="shared" si="45"/>
        <v>134.673</v>
      </c>
    </row>
    <row r="126" spans="1:11" s="31" customFormat="1" ht="26.4" outlineLevel="1" x14ac:dyDescent="0.25">
      <c r="A126" s="121"/>
      <c r="B126" s="32">
        <v>9005561101945</v>
      </c>
      <c r="C126" s="45" t="s">
        <v>212</v>
      </c>
      <c r="D126" s="16">
        <v>2620</v>
      </c>
      <c r="E126" s="265" t="s">
        <v>2319</v>
      </c>
      <c r="F126" s="247">
        <v>24</v>
      </c>
      <c r="G126" s="247" t="s">
        <v>52</v>
      </c>
      <c r="H126" s="18">
        <f t="shared" si="43"/>
        <v>3170.3999999999996</v>
      </c>
      <c r="I126" s="77">
        <v>132.1</v>
      </c>
      <c r="J126" s="77">
        <f t="shared" si="44"/>
        <v>3836.1839999999993</v>
      </c>
      <c r="K126" s="19">
        <f t="shared" si="45"/>
        <v>159.84099999999998</v>
      </c>
    </row>
    <row r="127" spans="1:11" s="31" customFormat="1" ht="26.4" outlineLevel="1" x14ac:dyDescent="0.25">
      <c r="A127" s="121"/>
      <c r="B127" s="32">
        <v>9005561101938</v>
      </c>
      <c r="C127" s="45" t="s">
        <v>213</v>
      </c>
      <c r="D127" s="16">
        <v>2620</v>
      </c>
      <c r="E127" s="265" t="s">
        <v>2319</v>
      </c>
      <c r="F127" s="552">
        <v>8</v>
      </c>
      <c r="G127" s="247" t="s">
        <v>52</v>
      </c>
      <c r="H127" s="18">
        <f t="shared" si="43"/>
        <v>1056.8</v>
      </c>
      <c r="I127" s="77">
        <v>132.1</v>
      </c>
      <c r="J127" s="77">
        <f t="shared" si="44"/>
        <v>1278.7279999999998</v>
      </c>
      <c r="K127" s="19">
        <f t="shared" si="45"/>
        <v>159.84099999999998</v>
      </c>
    </row>
    <row r="128" spans="1:11" s="31" customFormat="1" ht="15.6" outlineLevel="1" x14ac:dyDescent="0.25">
      <c r="A128" s="36"/>
      <c r="B128" s="537">
        <v>9005561108005</v>
      </c>
      <c r="C128" s="60" t="s">
        <v>208</v>
      </c>
      <c r="D128" s="61">
        <v>2625</v>
      </c>
      <c r="E128" s="499" t="s">
        <v>209</v>
      </c>
      <c r="F128" s="553">
        <v>5</v>
      </c>
      <c r="G128" s="62" t="s">
        <v>71</v>
      </c>
      <c r="H128" s="167">
        <f t="shared" si="43"/>
        <v>1975</v>
      </c>
      <c r="I128" s="156">
        <v>395</v>
      </c>
      <c r="J128" s="156">
        <f t="shared" ref="J128" si="48">H128*1.21</f>
        <v>2389.75</v>
      </c>
      <c r="K128" s="56">
        <f t="shared" ref="K128" si="49">I128*1.21</f>
        <v>477.95</v>
      </c>
    </row>
    <row r="129" spans="1:11" s="122" customFormat="1" ht="27.75" customHeight="1" x14ac:dyDescent="0.25">
      <c r="A129" s="36"/>
      <c r="B129" s="360" t="s">
        <v>214</v>
      </c>
      <c r="C129" s="361"/>
      <c r="D129" s="361"/>
      <c r="E129" s="361"/>
      <c r="F129" s="241"/>
      <c r="G129" s="241"/>
      <c r="H129" s="38"/>
      <c r="I129" s="38"/>
      <c r="J129" s="38"/>
      <c r="K129" s="40"/>
    </row>
    <row r="130" spans="1:11" s="122" customFormat="1" ht="15.6" outlineLevel="1" x14ac:dyDescent="0.25">
      <c r="A130" s="36"/>
      <c r="B130" s="14">
        <v>9005561100658</v>
      </c>
      <c r="C130" s="24" t="s">
        <v>215</v>
      </c>
      <c r="D130" s="16">
        <v>2701</v>
      </c>
      <c r="E130" s="206" t="s">
        <v>216</v>
      </c>
      <c r="F130" s="247">
        <v>25</v>
      </c>
      <c r="G130" s="247" t="s">
        <v>52</v>
      </c>
      <c r="H130" s="18">
        <f>I130*F130</f>
        <v>202.5</v>
      </c>
      <c r="I130" s="77">
        <v>8.1</v>
      </c>
      <c r="J130" s="77">
        <f t="shared" ref="J130:J134" si="50">H130*1.21</f>
        <v>245.02500000000001</v>
      </c>
      <c r="K130" s="19">
        <f t="shared" ref="K130:K134" si="51">I130*1.21</f>
        <v>9.8010000000000002</v>
      </c>
    </row>
    <row r="131" spans="1:11" s="122" customFormat="1" ht="15.6" outlineLevel="1" x14ac:dyDescent="0.25">
      <c r="A131" s="36"/>
      <c r="B131" s="14">
        <v>9005561100344</v>
      </c>
      <c r="C131" s="24" t="s">
        <v>217</v>
      </c>
      <c r="D131" s="16">
        <v>2702</v>
      </c>
      <c r="E131" s="206" t="s">
        <v>218</v>
      </c>
      <c r="F131" s="247">
        <v>25</v>
      </c>
      <c r="G131" s="247" t="s">
        <v>52</v>
      </c>
      <c r="H131" s="18">
        <f>I131*F131</f>
        <v>207.50000000000003</v>
      </c>
      <c r="I131" s="77">
        <v>8.3000000000000007</v>
      </c>
      <c r="J131" s="77">
        <f t="shared" si="50"/>
        <v>251.07500000000002</v>
      </c>
      <c r="K131" s="19">
        <f t="shared" si="51"/>
        <v>10.043000000000001</v>
      </c>
    </row>
    <row r="132" spans="1:11" s="13" customFormat="1" ht="26.4" customHeight="1" outlineLevel="1" x14ac:dyDescent="0.25">
      <c r="A132" s="36"/>
      <c r="B132" s="14">
        <v>9005561100399</v>
      </c>
      <c r="C132" s="24" t="s">
        <v>219</v>
      </c>
      <c r="D132" s="16">
        <v>2709</v>
      </c>
      <c r="E132" s="265" t="s">
        <v>2301</v>
      </c>
      <c r="F132" s="247">
        <v>25</v>
      </c>
      <c r="G132" s="247" t="s">
        <v>52</v>
      </c>
      <c r="H132" s="18">
        <f>I132*F132</f>
        <v>202.5</v>
      </c>
      <c r="I132" s="256">
        <v>8.1</v>
      </c>
      <c r="J132" s="77">
        <f t="shared" si="50"/>
        <v>245.02500000000001</v>
      </c>
      <c r="K132" s="19">
        <f t="shared" si="51"/>
        <v>9.8010000000000002</v>
      </c>
    </row>
    <row r="133" spans="1:11" s="13" customFormat="1" ht="34.35" customHeight="1" outlineLevel="1" x14ac:dyDescent="0.25">
      <c r="A133" s="36"/>
      <c r="B133" s="14">
        <v>9005561100443</v>
      </c>
      <c r="C133" s="24" t="s">
        <v>220</v>
      </c>
      <c r="D133" s="16">
        <v>2710</v>
      </c>
      <c r="E133" s="265" t="s">
        <v>2320</v>
      </c>
      <c r="F133" s="247">
        <v>25</v>
      </c>
      <c r="G133" s="247" t="s">
        <v>52</v>
      </c>
      <c r="H133" s="18">
        <f>I133*F133</f>
        <v>375</v>
      </c>
      <c r="I133" s="77">
        <v>15</v>
      </c>
      <c r="J133" s="77">
        <f t="shared" si="50"/>
        <v>453.75</v>
      </c>
      <c r="K133" s="19">
        <f t="shared" si="51"/>
        <v>18.149999999999999</v>
      </c>
    </row>
    <row r="134" spans="1:11" s="13" customFormat="1" ht="26.4" customHeight="1" outlineLevel="1" x14ac:dyDescent="0.25">
      <c r="A134" s="36"/>
      <c r="B134" s="14">
        <v>9005561100474</v>
      </c>
      <c r="C134" s="24" t="s">
        <v>221</v>
      </c>
      <c r="D134" s="16">
        <v>2711</v>
      </c>
      <c r="E134" s="206" t="s">
        <v>2321</v>
      </c>
      <c r="F134" s="247">
        <v>25</v>
      </c>
      <c r="G134" s="247" t="s">
        <v>52</v>
      </c>
      <c r="H134" s="18">
        <f>I134*F134</f>
        <v>350</v>
      </c>
      <c r="I134" s="77">
        <v>14</v>
      </c>
      <c r="J134" s="77">
        <f t="shared" si="50"/>
        <v>423.5</v>
      </c>
      <c r="K134" s="19">
        <f t="shared" si="51"/>
        <v>16.939999999999998</v>
      </c>
    </row>
    <row r="135" spans="1:11" s="13" customFormat="1" ht="13.5" customHeight="1" outlineLevel="1" x14ac:dyDescent="0.25">
      <c r="A135" s="36"/>
      <c r="B135" s="202"/>
      <c r="C135" s="213"/>
      <c r="D135" s="190"/>
      <c r="E135" s="36"/>
      <c r="F135" s="241"/>
      <c r="G135" s="241"/>
      <c r="H135" s="38"/>
      <c r="I135" s="38"/>
      <c r="J135" s="38"/>
      <c r="K135" s="40"/>
    </row>
    <row r="136" spans="1:11" s="13" customFormat="1" ht="15.6" outlineLevel="1" x14ac:dyDescent="0.25">
      <c r="A136" s="36"/>
      <c r="B136" s="58">
        <v>9005561102317</v>
      </c>
      <c r="C136" s="15" t="s">
        <v>222</v>
      </c>
      <c r="D136" s="339">
        <v>2721</v>
      </c>
      <c r="E136" s="399" t="s">
        <v>223</v>
      </c>
      <c r="F136" s="247">
        <v>25</v>
      </c>
      <c r="G136" s="247" t="s">
        <v>52</v>
      </c>
      <c r="H136" s="30">
        <f t="shared" ref="H136:H163" si="52">I136*F136</f>
        <v>2257.5</v>
      </c>
      <c r="I136" s="77">
        <v>90.3</v>
      </c>
      <c r="J136" s="77">
        <f t="shared" ref="J136:J284" si="53">H136*1.21</f>
        <v>2731.5749999999998</v>
      </c>
      <c r="K136" s="19">
        <f t="shared" ref="K136:K153" si="54">I136*1.21</f>
        <v>109.26299999999999</v>
      </c>
    </row>
    <row r="137" spans="1:11" s="13" customFormat="1" ht="15.6" outlineLevel="1" x14ac:dyDescent="0.25">
      <c r="A137" s="36"/>
      <c r="B137" s="58">
        <v>9005561102324</v>
      </c>
      <c r="C137" s="15" t="s">
        <v>224</v>
      </c>
      <c r="D137" s="330"/>
      <c r="E137" s="399" t="s">
        <v>223</v>
      </c>
      <c r="F137" s="247">
        <v>25</v>
      </c>
      <c r="G137" s="247" t="s">
        <v>52</v>
      </c>
      <c r="H137" s="30">
        <f t="shared" si="52"/>
        <v>2257.5</v>
      </c>
      <c r="I137" s="77">
        <v>90.3</v>
      </c>
      <c r="J137" s="30">
        <f t="shared" si="53"/>
        <v>2731.5749999999998</v>
      </c>
      <c r="K137" s="19">
        <f t="shared" si="54"/>
        <v>109.26299999999999</v>
      </c>
    </row>
    <row r="138" spans="1:11" s="13" customFormat="1" ht="15.6" outlineLevel="1" x14ac:dyDescent="0.25">
      <c r="A138" s="36"/>
      <c r="B138" s="58">
        <v>9005561102331</v>
      </c>
      <c r="C138" s="15" t="s">
        <v>225</v>
      </c>
      <c r="D138" s="330"/>
      <c r="E138" s="399" t="s">
        <v>223</v>
      </c>
      <c r="F138" s="247">
        <v>25</v>
      </c>
      <c r="G138" s="247" t="s">
        <v>52</v>
      </c>
      <c r="H138" s="30">
        <f t="shared" si="52"/>
        <v>2257.5</v>
      </c>
      <c r="I138" s="77">
        <v>90.3</v>
      </c>
      <c r="J138" s="30">
        <f t="shared" si="53"/>
        <v>2731.5749999999998</v>
      </c>
      <c r="K138" s="19">
        <f t="shared" si="54"/>
        <v>109.26299999999999</v>
      </c>
    </row>
    <row r="139" spans="1:11" s="13" customFormat="1" ht="15.6" outlineLevel="1" x14ac:dyDescent="0.25">
      <c r="A139" s="36"/>
      <c r="B139" s="58">
        <v>9005561102270</v>
      </c>
      <c r="C139" s="15" t="s">
        <v>226</v>
      </c>
      <c r="D139" s="330"/>
      <c r="E139" s="399" t="s">
        <v>223</v>
      </c>
      <c r="F139" s="247">
        <v>25</v>
      </c>
      <c r="G139" s="247" t="s">
        <v>52</v>
      </c>
      <c r="H139" s="30">
        <f t="shared" si="52"/>
        <v>2257.5</v>
      </c>
      <c r="I139" s="77">
        <v>90.3</v>
      </c>
      <c r="J139" s="30">
        <f t="shared" si="53"/>
        <v>2731.5749999999998</v>
      </c>
      <c r="K139" s="19">
        <f t="shared" si="54"/>
        <v>109.26299999999999</v>
      </c>
    </row>
    <row r="140" spans="1:11" s="13" customFormat="1" ht="15.6" outlineLevel="1" x14ac:dyDescent="0.25">
      <c r="A140" s="36"/>
      <c r="B140" s="58">
        <v>9005561102287</v>
      </c>
      <c r="C140" s="15" t="s">
        <v>227</v>
      </c>
      <c r="D140" s="330"/>
      <c r="E140" s="399" t="s">
        <v>223</v>
      </c>
      <c r="F140" s="247">
        <v>25</v>
      </c>
      <c r="G140" s="247" t="s">
        <v>52</v>
      </c>
      <c r="H140" s="30">
        <f t="shared" si="52"/>
        <v>2257.5</v>
      </c>
      <c r="I140" s="77">
        <v>90.3</v>
      </c>
      <c r="J140" s="30">
        <f t="shared" si="53"/>
        <v>2731.5749999999998</v>
      </c>
      <c r="K140" s="19">
        <f t="shared" si="54"/>
        <v>109.26299999999999</v>
      </c>
    </row>
    <row r="141" spans="1:11" s="13" customFormat="1" ht="15.6" outlineLevel="1" x14ac:dyDescent="0.25">
      <c r="A141" s="36"/>
      <c r="B141" s="58">
        <v>9005561102294</v>
      </c>
      <c r="C141" s="15" t="s">
        <v>228</v>
      </c>
      <c r="D141" s="330"/>
      <c r="E141" s="399" t="s">
        <v>223</v>
      </c>
      <c r="F141" s="247">
        <v>25</v>
      </c>
      <c r="G141" s="247" t="s">
        <v>52</v>
      </c>
      <c r="H141" s="30">
        <f t="shared" si="52"/>
        <v>2257.5</v>
      </c>
      <c r="I141" s="77">
        <v>90.3</v>
      </c>
      <c r="J141" s="30">
        <f t="shared" si="53"/>
        <v>2731.5749999999998</v>
      </c>
      <c r="K141" s="19">
        <f t="shared" si="54"/>
        <v>109.26299999999999</v>
      </c>
    </row>
    <row r="142" spans="1:11" s="13" customFormat="1" ht="15.6" outlineLevel="1" x14ac:dyDescent="0.25">
      <c r="A142" s="36"/>
      <c r="B142" s="58">
        <v>9005561102300</v>
      </c>
      <c r="C142" s="15" t="s">
        <v>229</v>
      </c>
      <c r="D142" s="330"/>
      <c r="E142" s="399" t="s">
        <v>223</v>
      </c>
      <c r="F142" s="247">
        <v>25</v>
      </c>
      <c r="G142" s="247" t="s">
        <v>52</v>
      </c>
      <c r="H142" s="30">
        <f t="shared" si="52"/>
        <v>2257.5</v>
      </c>
      <c r="I142" s="77">
        <v>90.3</v>
      </c>
      <c r="J142" s="30">
        <f t="shared" si="53"/>
        <v>2731.5749999999998</v>
      </c>
      <c r="K142" s="19">
        <f t="shared" si="54"/>
        <v>109.26299999999999</v>
      </c>
    </row>
    <row r="143" spans="1:11" s="13" customFormat="1" ht="15.6" outlineLevel="1" x14ac:dyDescent="0.25">
      <c r="A143" s="36"/>
      <c r="B143" s="58">
        <v>9005561102386</v>
      </c>
      <c r="C143" s="15" t="s">
        <v>230</v>
      </c>
      <c r="D143" s="330"/>
      <c r="E143" s="399" t="s">
        <v>223</v>
      </c>
      <c r="F143" s="247">
        <v>25</v>
      </c>
      <c r="G143" s="247" t="s">
        <v>52</v>
      </c>
      <c r="H143" s="30">
        <f t="shared" si="52"/>
        <v>2602.5</v>
      </c>
      <c r="I143" s="77">
        <v>104.1</v>
      </c>
      <c r="J143" s="30">
        <f t="shared" si="53"/>
        <v>3149.0250000000001</v>
      </c>
      <c r="K143" s="19">
        <f t="shared" si="54"/>
        <v>125.96099999999998</v>
      </c>
    </row>
    <row r="144" spans="1:11" s="13" customFormat="1" ht="15.6" outlineLevel="1" x14ac:dyDescent="0.25">
      <c r="A144" s="36"/>
      <c r="B144" s="58">
        <v>9005561102393</v>
      </c>
      <c r="C144" s="15" t="s">
        <v>231</v>
      </c>
      <c r="D144" s="330"/>
      <c r="E144" s="399" t="s">
        <v>223</v>
      </c>
      <c r="F144" s="247">
        <v>25</v>
      </c>
      <c r="G144" s="247" t="s">
        <v>52</v>
      </c>
      <c r="H144" s="30">
        <f t="shared" si="52"/>
        <v>2602.5</v>
      </c>
      <c r="I144" s="77">
        <v>104.1</v>
      </c>
      <c r="J144" s="30">
        <f t="shared" ref="J144:J151" si="55">H144*1.21</f>
        <v>3149.0250000000001</v>
      </c>
      <c r="K144" s="19">
        <f t="shared" ref="K144:K151" si="56">I144*1.21</f>
        <v>125.96099999999998</v>
      </c>
    </row>
    <row r="145" spans="1:11" s="13" customFormat="1" ht="15.6" outlineLevel="1" x14ac:dyDescent="0.25">
      <c r="A145" s="36"/>
      <c r="B145" s="58">
        <v>9005561102409</v>
      </c>
      <c r="C145" s="15" t="s">
        <v>232</v>
      </c>
      <c r="D145" s="330"/>
      <c r="E145" s="399" t="s">
        <v>223</v>
      </c>
      <c r="F145" s="247">
        <v>25</v>
      </c>
      <c r="G145" s="247" t="s">
        <v>52</v>
      </c>
      <c r="H145" s="30">
        <f t="shared" si="52"/>
        <v>2602.5</v>
      </c>
      <c r="I145" s="77">
        <v>104.1</v>
      </c>
      <c r="J145" s="30">
        <f t="shared" si="55"/>
        <v>3149.0250000000001</v>
      </c>
      <c r="K145" s="19">
        <f t="shared" si="56"/>
        <v>125.96099999999998</v>
      </c>
    </row>
    <row r="146" spans="1:11" s="13" customFormat="1" ht="15.6" outlineLevel="1" x14ac:dyDescent="0.25">
      <c r="A146" s="36"/>
      <c r="B146" s="58">
        <v>9005561102348</v>
      </c>
      <c r="C146" s="15" t="s">
        <v>233</v>
      </c>
      <c r="D146" s="330"/>
      <c r="E146" s="399" t="s">
        <v>223</v>
      </c>
      <c r="F146" s="247">
        <v>25</v>
      </c>
      <c r="G146" s="247" t="s">
        <v>52</v>
      </c>
      <c r="H146" s="30">
        <f t="shared" si="52"/>
        <v>2602.5</v>
      </c>
      <c r="I146" s="77">
        <v>104.1</v>
      </c>
      <c r="J146" s="30">
        <f t="shared" si="55"/>
        <v>3149.0250000000001</v>
      </c>
      <c r="K146" s="19">
        <f t="shared" si="56"/>
        <v>125.96099999999998</v>
      </c>
    </row>
    <row r="147" spans="1:11" s="13" customFormat="1" ht="15.6" outlineLevel="1" x14ac:dyDescent="0.25">
      <c r="A147" s="36"/>
      <c r="B147" s="58">
        <v>9005561102355</v>
      </c>
      <c r="C147" s="15" t="s">
        <v>234</v>
      </c>
      <c r="D147" s="330"/>
      <c r="E147" s="399" t="s">
        <v>223</v>
      </c>
      <c r="F147" s="247">
        <v>25</v>
      </c>
      <c r="G147" s="247" t="s">
        <v>52</v>
      </c>
      <c r="H147" s="30">
        <f t="shared" si="52"/>
        <v>2602.5</v>
      </c>
      <c r="I147" s="77">
        <v>104.1</v>
      </c>
      <c r="J147" s="30">
        <f t="shared" si="55"/>
        <v>3149.0250000000001</v>
      </c>
      <c r="K147" s="19">
        <f t="shared" si="56"/>
        <v>125.96099999999998</v>
      </c>
    </row>
    <row r="148" spans="1:11" s="13" customFormat="1" ht="15.6" outlineLevel="1" x14ac:dyDescent="0.25">
      <c r="A148" s="36"/>
      <c r="B148" s="58">
        <v>9005561102362</v>
      </c>
      <c r="C148" s="15" t="s">
        <v>235</v>
      </c>
      <c r="D148" s="330"/>
      <c r="E148" s="399" t="s">
        <v>223</v>
      </c>
      <c r="F148" s="247">
        <v>25</v>
      </c>
      <c r="G148" s="247" t="s">
        <v>52</v>
      </c>
      <c r="H148" s="30">
        <f t="shared" si="52"/>
        <v>2602.5</v>
      </c>
      <c r="I148" s="77">
        <v>104.1</v>
      </c>
      <c r="J148" s="30">
        <f t="shared" si="55"/>
        <v>3149.0250000000001</v>
      </c>
      <c r="K148" s="19">
        <f t="shared" si="56"/>
        <v>125.96099999999998</v>
      </c>
    </row>
    <row r="149" spans="1:11" s="13" customFormat="1" ht="15.6" outlineLevel="1" x14ac:dyDescent="0.25">
      <c r="A149" s="36"/>
      <c r="B149" s="58">
        <v>9005561102379</v>
      </c>
      <c r="C149" s="15" t="s">
        <v>236</v>
      </c>
      <c r="D149" s="330"/>
      <c r="E149" s="399" t="s">
        <v>223</v>
      </c>
      <c r="F149" s="247">
        <v>25</v>
      </c>
      <c r="G149" s="247" t="s">
        <v>52</v>
      </c>
      <c r="H149" s="30">
        <f t="shared" si="52"/>
        <v>2602.5</v>
      </c>
      <c r="I149" s="77">
        <v>104.1</v>
      </c>
      <c r="J149" s="30">
        <f t="shared" si="55"/>
        <v>3149.0250000000001</v>
      </c>
      <c r="K149" s="19">
        <f t="shared" si="56"/>
        <v>125.96099999999998</v>
      </c>
    </row>
    <row r="150" spans="1:11" s="13" customFormat="1" ht="15.6" outlineLevel="1" x14ac:dyDescent="0.25">
      <c r="A150" s="36"/>
      <c r="B150" s="58">
        <v>9005561102454</v>
      </c>
      <c r="C150" s="15" t="s">
        <v>237</v>
      </c>
      <c r="D150" s="330"/>
      <c r="E150" s="399" t="s">
        <v>223</v>
      </c>
      <c r="F150" s="247">
        <v>25</v>
      </c>
      <c r="G150" s="247" t="s">
        <v>52</v>
      </c>
      <c r="H150" s="30">
        <f t="shared" si="52"/>
        <v>3157.5</v>
      </c>
      <c r="I150" s="77">
        <v>126.3</v>
      </c>
      <c r="J150" s="30">
        <f t="shared" si="55"/>
        <v>3820.5749999999998</v>
      </c>
      <c r="K150" s="19">
        <f t="shared" si="56"/>
        <v>152.82299999999998</v>
      </c>
    </row>
    <row r="151" spans="1:11" s="13" customFormat="1" ht="15.6" outlineLevel="1" x14ac:dyDescent="0.25">
      <c r="A151" s="36"/>
      <c r="B151" s="58">
        <v>9005561102461</v>
      </c>
      <c r="C151" s="15" t="s">
        <v>238</v>
      </c>
      <c r="D151" s="330"/>
      <c r="E151" s="399" t="s">
        <v>223</v>
      </c>
      <c r="F151" s="247">
        <v>25</v>
      </c>
      <c r="G151" s="247" t="s">
        <v>52</v>
      </c>
      <c r="H151" s="30">
        <f t="shared" si="52"/>
        <v>3157.5</v>
      </c>
      <c r="I151" s="77">
        <v>126.3</v>
      </c>
      <c r="J151" s="30">
        <f t="shared" si="55"/>
        <v>3820.5749999999998</v>
      </c>
      <c r="K151" s="19">
        <f t="shared" si="56"/>
        <v>152.82299999999998</v>
      </c>
    </row>
    <row r="152" spans="1:11" s="13" customFormat="1" ht="15.6" outlineLevel="1" x14ac:dyDescent="0.25">
      <c r="A152" s="36"/>
      <c r="B152" s="58">
        <v>9005561102478</v>
      </c>
      <c r="C152" s="15" t="s">
        <v>239</v>
      </c>
      <c r="D152" s="330"/>
      <c r="E152" s="399" t="s">
        <v>223</v>
      </c>
      <c r="F152" s="247">
        <v>25</v>
      </c>
      <c r="G152" s="247" t="s">
        <v>52</v>
      </c>
      <c r="H152" s="30">
        <f t="shared" si="52"/>
        <v>3157.5</v>
      </c>
      <c r="I152" s="77">
        <v>126.3</v>
      </c>
      <c r="J152" s="30">
        <f t="shared" si="53"/>
        <v>3820.5749999999998</v>
      </c>
      <c r="K152" s="19">
        <f t="shared" si="54"/>
        <v>152.82299999999998</v>
      </c>
    </row>
    <row r="153" spans="1:11" s="13" customFormat="1" ht="15.6" outlineLevel="1" x14ac:dyDescent="0.25">
      <c r="A153" s="36"/>
      <c r="B153" s="58">
        <v>9005561102416</v>
      </c>
      <c r="C153" s="15" t="s">
        <v>240</v>
      </c>
      <c r="D153" s="330"/>
      <c r="E153" s="399" t="s">
        <v>223</v>
      </c>
      <c r="F153" s="247">
        <v>25</v>
      </c>
      <c r="G153" s="247" t="s">
        <v>52</v>
      </c>
      <c r="H153" s="30">
        <f t="shared" si="52"/>
        <v>3157.5</v>
      </c>
      <c r="I153" s="77">
        <v>126.3</v>
      </c>
      <c r="J153" s="30">
        <f t="shared" si="53"/>
        <v>3820.5749999999998</v>
      </c>
      <c r="K153" s="19">
        <f t="shared" si="54"/>
        <v>152.82299999999998</v>
      </c>
    </row>
    <row r="154" spans="1:11" s="13" customFormat="1" ht="15.6" outlineLevel="1" x14ac:dyDescent="0.25">
      <c r="A154" s="36"/>
      <c r="B154" s="58">
        <v>9005561102423</v>
      </c>
      <c r="C154" s="15" t="s">
        <v>241</v>
      </c>
      <c r="D154" s="330"/>
      <c r="E154" s="399" t="s">
        <v>223</v>
      </c>
      <c r="F154" s="247">
        <v>25</v>
      </c>
      <c r="G154" s="247" t="s">
        <v>52</v>
      </c>
      <c r="H154" s="30">
        <f t="shared" si="52"/>
        <v>3157.5</v>
      </c>
      <c r="I154" s="77">
        <v>126.3</v>
      </c>
      <c r="J154" s="30">
        <f t="shared" ref="J154:J155" si="57">H154*1.21</f>
        <v>3820.5749999999998</v>
      </c>
      <c r="K154" s="19">
        <f t="shared" ref="K154:K155" si="58">I154*1.21</f>
        <v>152.82299999999998</v>
      </c>
    </row>
    <row r="155" spans="1:11" s="13" customFormat="1" ht="15.6" outlineLevel="1" x14ac:dyDescent="0.25">
      <c r="A155" s="36"/>
      <c r="B155" s="58">
        <v>9005561102430</v>
      </c>
      <c r="C155" s="15" t="s">
        <v>242</v>
      </c>
      <c r="D155" s="330"/>
      <c r="E155" s="399" t="s">
        <v>223</v>
      </c>
      <c r="F155" s="247">
        <v>25</v>
      </c>
      <c r="G155" s="247" t="s">
        <v>52</v>
      </c>
      <c r="H155" s="30">
        <f t="shared" si="52"/>
        <v>3157.5</v>
      </c>
      <c r="I155" s="77">
        <v>126.3</v>
      </c>
      <c r="J155" s="30">
        <f t="shared" si="57"/>
        <v>3820.5749999999998</v>
      </c>
      <c r="K155" s="19">
        <f t="shared" si="58"/>
        <v>152.82299999999998</v>
      </c>
    </row>
    <row r="156" spans="1:11" s="13" customFormat="1" ht="15.6" outlineLevel="1" x14ac:dyDescent="0.25">
      <c r="A156" s="36"/>
      <c r="B156" s="58">
        <v>9005561102447</v>
      </c>
      <c r="C156" s="15" t="s">
        <v>243</v>
      </c>
      <c r="D156" s="330"/>
      <c r="E156" s="399" t="s">
        <v>223</v>
      </c>
      <c r="F156" s="247">
        <v>25</v>
      </c>
      <c r="G156" s="247" t="s">
        <v>52</v>
      </c>
      <c r="H156" s="30">
        <f t="shared" si="52"/>
        <v>3157.5</v>
      </c>
      <c r="I156" s="77">
        <v>126.3</v>
      </c>
      <c r="J156" s="30">
        <f t="shared" ref="J156:J162" si="59">H156*1.21</f>
        <v>3820.5749999999998</v>
      </c>
      <c r="K156" s="19">
        <f t="shared" ref="K156:K162" si="60">I156*1.21</f>
        <v>152.82299999999998</v>
      </c>
    </row>
    <row r="157" spans="1:11" s="13" customFormat="1" ht="15.6" outlineLevel="1" x14ac:dyDescent="0.25">
      <c r="A157" s="36"/>
      <c r="B157" s="58">
        <v>9005561286123</v>
      </c>
      <c r="C157" s="15" t="s">
        <v>244</v>
      </c>
      <c r="D157" s="330"/>
      <c r="E157" s="399" t="s">
        <v>223</v>
      </c>
      <c r="F157" s="247">
        <v>25</v>
      </c>
      <c r="G157" s="247" t="s">
        <v>52</v>
      </c>
      <c r="H157" s="30">
        <f t="shared" si="52"/>
        <v>2257.5</v>
      </c>
      <c r="I157" s="77">
        <v>90.3</v>
      </c>
      <c r="J157" s="30">
        <f t="shared" si="59"/>
        <v>2731.5749999999998</v>
      </c>
      <c r="K157" s="19">
        <f t="shared" si="60"/>
        <v>109.26299999999999</v>
      </c>
    </row>
    <row r="158" spans="1:11" s="13" customFormat="1" ht="15.6" outlineLevel="1" x14ac:dyDescent="0.25">
      <c r="A158" s="36"/>
      <c r="B158" s="58">
        <v>9005561286147</v>
      </c>
      <c r="C158" s="15" t="s">
        <v>245</v>
      </c>
      <c r="D158" s="330"/>
      <c r="E158" s="399" t="s">
        <v>223</v>
      </c>
      <c r="F158" s="247">
        <v>25</v>
      </c>
      <c r="G158" s="247" t="s">
        <v>52</v>
      </c>
      <c r="H158" s="30">
        <f t="shared" si="52"/>
        <v>2257.5</v>
      </c>
      <c r="I158" s="77">
        <v>90.3</v>
      </c>
      <c r="J158" s="30">
        <f t="shared" si="59"/>
        <v>2731.5749999999998</v>
      </c>
      <c r="K158" s="19">
        <f t="shared" si="60"/>
        <v>109.26299999999999</v>
      </c>
    </row>
    <row r="159" spans="1:11" s="13" customFormat="1" ht="15.6" outlineLevel="1" x14ac:dyDescent="0.25">
      <c r="A159" s="36"/>
      <c r="B159" s="58">
        <v>9005561286161</v>
      </c>
      <c r="C159" s="15" t="s">
        <v>246</v>
      </c>
      <c r="D159" s="330"/>
      <c r="E159" s="399" t="s">
        <v>223</v>
      </c>
      <c r="F159" s="247">
        <v>25</v>
      </c>
      <c r="G159" s="247" t="s">
        <v>52</v>
      </c>
      <c r="H159" s="30">
        <f t="shared" si="52"/>
        <v>2257.5</v>
      </c>
      <c r="I159" s="77">
        <v>90.3</v>
      </c>
      <c r="J159" s="30">
        <f t="shared" si="59"/>
        <v>2731.5749999999998</v>
      </c>
      <c r="K159" s="19">
        <f t="shared" si="60"/>
        <v>109.26299999999999</v>
      </c>
    </row>
    <row r="160" spans="1:11" s="13" customFormat="1" ht="15.6" outlineLevel="1" x14ac:dyDescent="0.25">
      <c r="A160" s="36"/>
      <c r="B160" s="58">
        <v>9005561286185</v>
      </c>
      <c r="C160" s="15" t="s">
        <v>247</v>
      </c>
      <c r="D160" s="330"/>
      <c r="E160" s="399" t="s">
        <v>223</v>
      </c>
      <c r="F160" s="247">
        <v>25</v>
      </c>
      <c r="G160" s="247" t="s">
        <v>52</v>
      </c>
      <c r="H160" s="30">
        <f t="shared" si="52"/>
        <v>2257.5</v>
      </c>
      <c r="I160" s="77">
        <v>90.3</v>
      </c>
      <c r="J160" s="30">
        <f t="shared" si="59"/>
        <v>2731.5749999999998</v>
      </c>
      <c r="K160" s="19">
        <f t="shared" si="60"/>
        <v>109.26299999999999</v>
      </c>
    </row>
    <row r="161" spans="1:11" s="13" customFormat="1" ht="15.6" outlineLevel="1" x14ac:dyDescent="0.25">
      <c r="A161" s="36"/>
      <c r="B161" s="58">
        <v>9005561286208</v>
      </c>
      <c r="C161" s="15" t="s">
        <v>248</v>
      </c>
      <c r="D161" s="330"/>
      <c r="E161" s="399" t="s">
        <v>223</v>
      </c>
      <c r="F161" s="247">
        <v>25</v>
      </c>
      <c r="G161" s="247" t="s">
        <v>52</v>
      </c>
      <c r="H161" s="30">
        <f t="shared" si="52"/>
        <v>2257.5</v>
      </c>
      <c r="I161" s="77">
        <v>90.3</v>
      </c>
      <c r="J161" s="30">
        <f t="shared" si="59"/>
        <v>2731.5749999999998</v>
      </c>
      <c r="K161" s="19">
        <f t="shared" si="60"/>
        <v>109.26299999999999</v>
      </c>
    </row>
    <row r="162" spans="1:11" s="13" customFormat="1" ht="15.6" outlineLevel="1" x14ac:dyDescent="0.25">
      <c r="A162" s="36"/>
      <c r="B162" s="58">
        <v>9005561286222</v>
      </c>
      <c r="C162" s="15" t="s">
        <v>249</v>
      </c>
      <c r="D162" s="330"/>
      <c r="E162" s="399" t="s">
        <v>223</v>
      </c>
      <c r="F162" s="247">
        <v>25</v>
      </c>
      <c r="G162" s="247" t="s">
        <v>52</v>
      </c>
      <c r="H162" s="30">
        <f t="shared" si="52"/>
        <v>2257.5</v>
      </c>
      <c r="I162" s="77">
        <v>90.3</v>
      </c>
      <c r="J162" s="30">
        <f t="shared" si="59"/>
        <v>2731.5749999999998</v>
      </c>
      <c r="K162" s="19">
        <f t="shared" si="60"/>
        <v>109.26299999999999</v>
      </c>
    </row>
    <row r="163" spans="1:11" s="13" customFormat="1" ht="15.6" outlineLevel="1" x14ac:dyDescent="0.25">
      <c r="A163" s="36"/>
      <c r="B163" s="58">
        <v>9005561286246</v>
      </c>
      <c r="C163" s="15" t="s">
        <v>250</v>
      </c>
      <c r="D163" s="330"/>
      <c r="E163" s="399" t="s">
        <v>223</v>
      </c>
      <c r="F163" s="247">
        <v>25</v>
      </c>
      <c r="G163" s="247" t="s">
        <v>52</v>
      </c>
      <c r="H163" s="30">
        <f t="shared" si="52"/>
        <v>2257.5</v>
      </c>
      <c r="I163" s="77">
        <v>90.3</v>
      </c>
      <c r="J163" s="30">
        <f t="shared" ref="J163" si="61">H163*1.21</f>
        <v>2731.5749999999998</v>
      </c>
      <c r="K163" s="19">
        <f t="shared" ref="K163" si="62">I163*1.21</f>
        <v>109.26299999999999</v>
      </c>
    </row>
    <row r="164" spans="1:11" s="13" customFormat="1" ht="15.6" outlineLevel="1" x14ac:dyDescent="0.25">
      <c r="A164" s="36"/>
      <c r="B164" s="58">
        <v>9005561102522</v>
      </c>
      <c r="C164" s="15" t="s">
        <v>251</v>
      </c>
      <c r="D164" s="330"/>
      <c r="E164" s="399" t="s">
        <v>223</v>
      </c>
      <c r="F164" s="247">
        <v>25</v>
      </c>
      <c r="G164" s="247" t="s">
        <v>52</v>
      </c>
      <c r="H164" s="200"/>
      <c r="I164" s="200" t="s">
        <v>252</v>
      </c>
      <c r="J164" s="30"/>
      <c r="K164" s="19"/>
    </row>
    <row r="165" spans="1:11" s="13" customFormat="1" ht="15.6" outlineLevel="1" x14ac:dyDescent="0.25">
      <c r="A165" s="36"/>
      <c r="B165" s="58">
        <v>9005561102539</v>
      </c>
      <c r="C165" s="15" t="s">
        <v>253</v>
      </c>
      <c r="D165" s="330"/>
      <c r="E165" s="399" t="s">
        <v>223</v>
      </c>
      <c r="F165" s="247">
        <v>25</v>
      </c>
      <c r="G165" s="247" t="s">
        <v>52</v>
      </c>
      <c r="H165" s="30"/>
      <c r="I165" s="77" t="s">
        <v>252</v>
      </c>
      <c r="J165" s="30"/>
      <c r="K165" s="19"/>
    </row>
    <row r="166" spans="1:11" s="13" customFormat="1" ht="15.6" outlineLevel="1" x14ac:dyDescent="0.25">
      <c r="A166" s="36"/>
      <c r="B166" s="58">
        <v>9005561102546</v>
      </c>
      <c r="C166" s="15" t="s">
        <v>254</v>
      </c>
      <c r="D166" s="330"/>
      <c r="E166" s="399" t="s">
        <v>223</v>
      </c>
      <c r="F166" s="247">
        <v>25</v>
      </c>
      <c r="G166" s="247" t="s">
        <v>52</v>
      </c>
      <c r="H166" s="30"/>
      <c r="I166" s="77" t="s">
        <v>252</v>
      </c>
      <c r="J166" s="30"/>
      <c r="K166" s="19"/>
    </row>
    <row r="167" spans="1:11" s="13" customFormat="1" ht="15.6" outlineLevel="1" x14ac:dyDescent="0.25">
      <c r="A167" s="36"/>
      <c r="B167" s="58">
        <v>9005561102485</v>
      </c>
      <c r="C167" s="15" t="s">
        <v>255</v>
      </c>
      <c r="D167" s="330"/>
      <c r="E167" s="399" t="s">
        <v>223</v>
      </c>
      <c r="F167" s="247">
        <v>25</v>
      </c>
      <c r="G167" s="247" t="s">
        <v>52</v>
      </c>
      <c r="H167" s="30"/>
      <c r="I167" s="77" t="s">
        <v>252</v>
      </c>
      <c r="J167" s="30"/>
      <c r="K167" s="19"/>
    </row>
    <row r="168" spans="1:11" s="13" customFormat="1" ht="15.6" outlineLevel="1" x14ac:dyDescent="0.25">
      <c r="A168" s="36"/>
      <c r="B168" s="58">
        <v>9005561102492</v>
      </c>
      <c r="C168" s="15" t="s">
        <v>256</v>
      </c>
      <c r="D168" s="330"/>
      <c r="E168" s="399" t="s">
        <v>223</v>
      </c>
      <c r="F168" s="247">
        <v>25</v>
      </c>
      <c r="G168" s="247" t="s">
        <v>52</v>
      </c>
      <c r="H168" s="30"/>
      <c r="I168" s="77" t="s">
        <v>252</v>
      </c>
      <c r="J168" s="77"/>
      <c r="K168" s="19"/>
    </row>
    <row r="169" spans="1:11" s="13" customFormat="1" ht="15.6" outlineLevel="1" x14ac:dyDescent="0.25">
      <c r="A169" s="36"/>
      <c r="B169" s="58">
        <v>9005561102508</v>
      </c>
      <c r="C169" s="15" t="s">
        <v>257</v>
      </c>
      <c r="D169" s="330"/>
      <c r="E169" s="399" t="s">
        <v>223</v>
      </c>
      <c r="F169" s="247">
        <v>25</v>
      </c>
      <c r="G169" s="247" t="s">
        <v>52</v>
      </c>
      <c r="H169" s="30"/>
      <c r="I169" s="77" t="s">
        <v>252</v>
      </c>
      <c r="J169" s="30"/>
      <c r="K169" s="19"/>
    </row>
    <row r="170" spans="1:11" s="13" customFormat="1" ht="15.6" outlineLevel="1" x14ac:dyDescent="0.25">
      <c r="A170" s="36"/>
      <c r="B170" s="59">
        <v>9005561102515</v>
      </c>
      <c r="C170" s="407" t="s">
        <v>258</v>
      </c>
      <c r="D170" s="340"/>
      <c r="E170" s="399" t="s">
        <v>223</v>
      </c>
      <c r="F170" s="62">
        <v>25</v>
      </c>
      <c r="G170" s="62" t="s">
        <v>52</v>
      </c>
      <c r="H170" s="63"/>
      <c r="I170" s="156" t="s">
        <v>252</v>
      </c>
      <c r="J170" s="63"/>
      <c r="K170" s="56"/>
    </row>
    <row r="171" spans="1:11" s="13" customFormat="1" ht="15.6" outlineLevel="1" x14ac:dyDescent="0.25">
      <c r="A171" s="36"/>
      <c r="B171" s="65">
        <v>9005561102591</v>
      </c>
      <c r="C171" s="406" t="s">
        <v>259</v>
      </c>
      <c r="D171" s="397">
        <v>2722</v>
      </c>
      <c r="E171" s="498" t="s">
        <v>260</v>
      </c>
      <c r="F171" s="52">
        <v>25</v>
      </c>
      <c r="G171" s="52" t="s">
        <v>52</v>
      </c>
      <c r="H171" s="53">
        <f t="shared" ref="H171:H198" si="63">I171*F171</f>
        <v>2220</v>
      </c>
      <c r="I171" s="157">
        <v>88.8</v>
      </c>
      <c r="J171" s="157">
        <f t="shared" si="53"/>
        <v>2686.2</v>
      </c>
      <c r="K171" s="255">
        <f t="shared" ref="K171:K249" si="64">I171*1.21</f>
        <v>107.44799999999999</v>
      </c>
    </row>
    <row r="172" spans="1:11" s="13" customFormat="1" ht="15.6" outlineLevel="1" x14ac:dyDescent="0.25">
      <c r="A172" s="36"/>
      <c r="B172" s="58">
        <v>9005561102607</v>
      </c>
      <c r="C172" s="15" t="s">
        <v>261</v>
      </c>
      <c r="D172" s="396"/>
      <c r="E172" s="185" t="s">
        <v>260</v>
      </c>
      <c r="F172" s="247">
        <v>25</v>
      </c>
      <c r="G172" s="247" t="s">
        <v>52</v>
      </c>
      <c r="H172" s="30">
        <f t="shared" si="63"/>
        <v>2220</v>
      </c>
      <c r="I172" s="77">
        <v>88.8</v>
      </c>
      <c r="J172" s="30">
        <f t="shared" ref="J172:J178" si="65">H172*1.21</f>
        <v>2686.2</v>
      </c>
      <c r="K172" s="19">
        <f t="shared" ref="K172:K178" si="66">I172*1.21</f>
        <v>107.44799999999999</v>
      </c>
    </row>
    <row r="173" spans="1:11" s="13" customFormat="1" ht="15.6" outlineLevel="1" x14ac:dyDescent="0.25">
      <c r="A173" s="36"/>
      <c r="B173" s="58">
        <v>9005561102614</v>
      </c>
      <c r="C173" s="15" t="s">
        <v>262</v>
      </c>
      <c r="D173" s="396"/>
      <c r="E173" s="185" t="s">
        <v>260</v>
      </c>
      <c r="F173" s="247">
        <v>25</v>
      </c>
      <c r="G173" s="247" t="s">
        <v>52</v>
      </c>
      <c r="H173" s="30">
        <f t="shared" si="63"/>
        <v>2220</v>
      </c>
      <c r="I173" s="77">
        <v>88.8</v>
      </c>
      <c r="J173" s="30">
        <f t="shared" si="65"/>
        <v>2686.2</v>
      </c>
      <c r="K173" s="19">
        <f t="shared" si="66"/>
        <v>107.44799999999999</v>
      </c>
    </row>
    <row r="174" spans="1:11" s="13" customFormat="1" ht="15.6" outlineLevel="1" x14ac:dyDescent="0.25">
      <c r="A174" s="36"/>
      <c r="B174" s="58">
        <v>9005561102553</v>
      </c>
      <c r="C174" s="15" t="s">
        <v>263</v>
      </c>
      <c r="D174" s="396"/>
      <c r="E174" s="185" t="s">
        <v>260</v>
      </c>
      <c r="F174" s="247">
        <v>25</v>
      </c>
      <c r="G174" s="247" t="s">
        <v>52</v>
      </c>
      <c r="H174" s="30">
        <f t="shared" si="63"/>
        <v>2220</v>
      </c>
      <c r="I174" s="77">
        <v>88.8</v>
      </c>
      <c r="J174" s="30">
        <f t="shared" si="65"/>
        <v>2686.2</v>
      </c>
      <c r="K174" s="19">
        <f t="shared" si="66"/>
        <v>107.44799999999999</v>
      </c>
    </row>
    <row r="175" spans="1:11" s="13" customFormat="1" ht="15.6" outlineLevel="1" x14ac:dyDescent="0.25">
      <c r="A175" s="36"/>
      <c r="B175" s="58">
        <v>9005561102560</v>
      </c>
      <c r="C175" s="15" t="s">
        <v>264</v>
      </c>
      <c r="D175" s="396"/>
      <c r="E175" s="185" t="s">
        <v>260</v>
      </c>
      <c r="F175" s="247">
        <v>25</v>
      </c>
      <c r="G175" s="247" t="s">
        <v>52</v>
      </c>
      <c r="H175" s="30">
        <f t="shared" si="63"/>
        <v>2220</v>
      </c>
      <c r="I175" s="77">
        <v>88.8</v>
      </c>
      <c r="J175" s="30">
        <f t="shared" si="65"/>
        <v>2686.2</v>
      </c>
      <c r="K175" s="19">
        <f t="shared" si="66"/>
        <v>107.44799999999999</v>
      </c>
    </row>
    <row r="176" spans="1:11" s="13" customFormat="1" ht="15.6" outlineLevel="1" x14ac:dyDescent="0.25">
      <c r="A176" s="36"/>
      <c r="B176" s="58">
        <v>9005561102577</v>
      </c>
      <c r="C176" s="15" t="s">
        <v>265</v>
      </c>
      <c r="D176" s="396"/>
      <c r="E176" s="185" t="s">
        <v>260</v>
      </c>
      <c r="F176" s="247">
        <v>25</v>
      </c>
      <c r="G176" s="247" t="s">
        <v>52</v>
      </c>
      <c r="H176" s="30">
        <f t="shared" si="63"/>
        <v>2220</v>
      </c>
      <c r="I176" s="77">
        <v>88.8</v>
      </c>
      <c r="J176" s="30">
        <f t="shared" si="65"/>
        <v>2686.2</v>
      </c>
      <c r="K176" s="19">
        <f t="shared" si="66"/>
        <v>107.44799999999999</v>
      </c>
    </row>
    <row r="177" spans="1:11" s="13" customFormat="1" ht="15.6" outlineLevel="1" x14ac:dyDescent="0.25">
      <c r="A177" s="36"/>
      <c r="B177" s="58">
        <v>9005561102584</v>
      </c>
      <c r="C177" s="15" t="s">
        <v>266</v>
      </c>
      <c r="D177" s="396"/>
      <c r="E177" s="185" t="s">
        <v>260</v>
      </c>
      <c r="F177" s="247">
        <v>25</v>
      </c>
      <c r="G177" s="247" t="s">
        <v>52</v>
      </c>
      <c r="H177" s="30">
        <f t="shared" si="63"/>
        <v>2220</v>
      </c>
      <c r="I177" s="77">
        <v>88.8</v>
      </c>
      <c r="J177" s="30">
        <f t="shared" si="65"/>
        <v>2686.2</v>
      </c>
      <c r="K177" s="19">
        <f t="shared" si="66"/>
        <v>107.44799999999999</v>
      </c>
    </row>
    <row r="178" spans="1:11" s="13" customFormat="1" ht="15.6" outlineLevel="1" x14ac:dyDescent="0.25">
      <c r="A178" s="36"/>
      <c r="B178" s="58">
        <v>9005561102669</v>
      </c>
      <c r="C178" s="15" t="s">
        <v>267</v>
      </c>
      <c r="D178" s="396"/>
      <c r="E178" s="185" t="s">
        <v>260</v>
      </c>
      <c r="F178" s="247">
        <v>25</v>
      </c>
      <c r="G178" s="247" t="s">
        <v>52</v>
      </c>
      <c r="H178" s="30">
        <f t="shared" si="63"/>
        <v>2567.5</v>
      </c>
      <c r="I178" s="77">
        <v>102.7</v>
      </c>
      <c r="J178" s="30">
        <f t="shared" si="65"/>
        <v>3106.6749999999997</v>
      </c>
      <c r="K178" s="19">
        <f t="shared" si="66"/>
        <v>124.267</v>
      </c>
    </row>
    <row r="179" spans="1:11" s="13" customFormat="1" ht="15.6" outlineLevel="1" x14ac:dyDescent="0.25">
      <c r="A179" s="36"/>
      <c r="B179" s="58">
        <v>9005561102676</v>
      </c>
      <c r="C179" s="15" t="s">
        <v>268</v>
      </c>
      <c r="D179" s="396"/>
      <c r="E179" s="185" t="s">
        <v>260</v>
      </c>
      <c r="F179" s="247">
        <v>25</v>
      </c>
      <c r="G179" s="247" t="s">
        <v>52</v>
      </c>
      <c r="H179" s="30">
        <f t="shared" si="63"/>
        <v>2567.5</v>
      </c>
      <c r="I179" s="77">
        <v>102.7</v>
      </c>
      <c r="J179" s="30">
        <f t="shared" si="53"/>
        <v>3106.6749999999997</v>
      </c>
      <c r="K179" s="19">
        <f t="shared" si="64"/>
        <v>124.267</v>
      </c>
    </row>
    <row r="180" spans="1:11" s="13" customFormat="1" ht="15.6" outlineLevel="1" x14ac:dyDescent="0.25">
      <c r="A180" s="36"/>
      <c r="B180" s="58">
        <v>9005561102683</v>
      </c>
      <c r="C180" s="15" t="s">
        <v>269</v>
      </c>
      <c r="D180" s="396"/>
      <c r="E180" s="185" t="s">
        <v>260</v>
      </c>
      <c r="F180" s="247">
        <v>25</v>
      </c>
      <c r="G180" s="247" t="s">
        <v>52</v>
      </c>
      <c r="H180" s="30">
        <f t="shared" si="63"/>
        <v>2567.5</v>
      </c>
      <c r="I180" s="77">
        <v>102.7</v>
      </c>
      <c r="J180" s="30">
        <f t="shared" si="53"/>
        <v>3106.6749999999997</v>
      </c>
      <c r="K180" s="19">
        <f t="shared" si="64"/>
        <v>124.267</v>
      </c>
    </row>
    <row r="181" spans="1:11" s="13" customFormat="1" ht="15.6" outlineLevel="1" x14ac:dyDescent="0.25">
      <c r="A181" s="36"/>
      <c r="B181" s="58">
        <v>9005561102621</v>
      </c>
      <c r="C181" s="15" t="s">
        <v>270</v>
      </c>
      <c r="D181" s="396"/>
      <c r="E181" s="185" t="s">
        <v>260</v>
      </c>
      <c r="F181" s="247">
        <v>25</v>
      </c>
      <c r="G181" s="247" t="s">
        <v>52</v>
      </c>
      <c r="H181" s="30">
        <f t="shared" si="63"/>
        <v>2567.5</v>
      </c>
      <c r="I181" s="77">
        <v>102.7</v>
      </c>
      <c r="J181" s="30">
        <f t="shared" si="53"/>
        <v>3106.6749999999997</v>
      </c>
      <c r="K181" s="19">
        <f t="shared" si="64"/>
        <v>124.267</v>
      </c>
    </row>
    <row r="182" spans="1:11" s="13" customFormat="1" ht="15.6" outlineLevel="1" x14ac:dyDescent="0.25">
      <c r="A182" s="36"/>
      <c r="B182" s="58">
        <v>9005561102638</v>
      </c>
      <c r="C182" s="15" t="s">
        <v>271</v>
      </c>
      <c r="D182" s="396"/>
      <c r="E182" s="185" t="s">
        <v>260</v>
      </c>
      <c r="F182" s="247">
        <v>25</v>
      </c>
      <c r="G182" s="247" t="s">
        <v>52</v>
      </c>
      <c r="H182" s="30">
        <f t="shared" si="63"/>
        <v>2567.5</v>
      </c>
      <c r="I182" s="77">
        <v>102.7</v>
      </c>
      <c r="J182" s="30">
        <f t="shared" si="53"/>
        <v>3106.6749999999997</v>
      </c>
      <c r="K182" s="19">
        <f t="shared" si="64"/>
        <v>124.267</v>
      </c>
    </row>
    <row r="183" spans="1:11" s="13" customFormat="1" ht="15.6" outlineLevel="1" x14ac:dyDescent="0.25">
      <c r="A183" s="36"/>
      <c r="B183" s="58">
        <v>9005561102645</v>
      </c>
      <c r="C183" s="15" t="s">
        <v>272</v>
      </c>
      <c r="D183" s="396"/>
      <c r="E183" s="185" t="s">
        <v>260</v>
      </c>
      <c r="F183" s="247">
        <v>25</v>
      </c>
      <c r="G183" s="247" t="s">
        <v>52</v>
      </c>
      <c r="H183" s="30">
        <f t="shared" si="63"/>
        <v>2567.5</v>
      </c>
      <c r="I183" s="77">
        <v>102.7</v>
      </c>
      <c r="J183" s="30">
        <f t="shared" ref="J183:J186" si="67">H183*1.21</f>
        <v>3106.6749999999997</v>
      </c>
      <c r="K183" s="19">
        <f t="shared" ref="K183:K186" si="68">I183*1.21</f>
        <v>124.267</v>
      </c>
    </row>
    <row r="184" spans="1:11" s="13" customFormat="1" ht="15.6" outlineLevel="1" x14ac:dyDescent="0.25">
      <c r="A184" s="36"/>
      <c r="B184" s="58">
        <v>9005561102652</v>
      </c>
      <c r="C184" s="15" t="s">
        <v>273</v>
      </c>
      <c r="D184" s="396"/>
      <c r="E184" s="185" t="s">
        <v>260</v>
      </c>
      <c r="F184" s="247">
        <v>25</v>
      </c>
      <c r="G184" s="247" t="s">
        <v>52</v>
      </c>
      <c r="H184" s="30">
        <f t="shared" si="63"/>
        <v>2567.5</v>
      </c>
      <c r="I184" s="77">
        <v>102.7</v>
      </c>
      <c r="J184" s="30">
        <f t="shared" si="67"/>
        <v>3106.6749999999997</v>
      </c>
      <c r="K184" s="19">
        <f t="shared" si="68"/>
        <v>124.267</v>
      </c>
    </row>
    <row r="185" spans="1:11" s="13" customFormat="1" ht="15.6" outlineLevel="1" x14ac:dyDescent="0.25">
      <c r="A185" s="36"/>
      <c r="B185" s="58">
        <v>9005561102737</v>
      </c>
      <c r="C185" s="15" t="s">
        <v>274</v>
      </c>
      <c r="D185" s="396"/>
      <c r="E185" s="185" t="s">
        <v>260</v>
      </c>
      <c r="F185" s="247">
        <v>25</v>
      </c>
      <c r="G185" s="247" t="s">
        <v>52</v>
      </c>
      <c r="H185" s="30">
        <f t="shared" si="63"/>
        <v>3120</v>
      </c>
      <c r="I185" s="77">
        <v>124.8</v>
      </c>
      <c r="J185" s="30">
        <f t="shared" si="67"/>
        <v>3775.2</v>
      </c>
      <c r="K185" s="19">
        <f t="shared" si="68"/>
        <v>151.00799999999998</v>
      </c>
    </row>
    <row r="186" spans="1:11" s="13" customFormat="1" ht="15.6" outlineLevel="1" x14ac:dyDescent="0.25">
      <c r="A186" s="36"/>
      <c r="B186" s="58">
        <v>9005561102744</v>
      </c>
      <c r="C186" s="15" t="s">
        <v>275</v>
      </c>
      <c r="D186" s="396"/>
      <c r="E186" s="185" t="s">
        <v>260</v>
      </c>
      <c r="F186" s="247">
        <v>25</v>
      </c>
      <c r="G186" s="247" t="s">
        <v>52</v>
      </c>
      <c r="H186" s="30">
        <f t="shared" si="63"/>
        <v>3120</v>
      </c>
      <c r="I186" s="77">
        <v>124.8</v>
      </c>
      <c r="J186" s="30">
        <f t="shared" si="67"/>
        <v>3775.2</v>
      </c>
      <c r="K186" s="19">
        <f t="shared" si="68"/>
        <v>151.00799999999998</v>
      </c>
    </row>
    <row r="187" spans="1:11" s="13" customFormat="1" ht="15.6" outlineLevel="1" x14ac:dyDescent="0.25">
      <c r="A187" s="36"/>
      <c r="B187" s="58">
        <v>9005561102751</v>
      </c>
      <c r="C187" s="15" t="s">
        <v>276</v>
      </c>
      <c r="D187" s="396"/>
      <c r="E187" s="185" t="s">
        <v>260</v>
      </c>
      <c r="F187" s="247">
        <v>25</v>
      </c>
      <c r="G187" s="247" t="s">
        <v>52</v>
      </c>
      <c r="H187" s="30">
        <f t="shared" si="63"/>
        <v>3120</v>
      </c>
      <c r="I187" s="77">
        <v>124.8</v>
      </c>
      <c r="J187" s="30">
        <f t="shared" ref="J187:J190" si="69">H187*1.21</f>
        <v>3775.2</v>
      </c>
      <c r="K187" s="19">
        <f t="shared" ref="K187:K190" si="70">I187*1.21</f>
        <v>151.00799999999998</v>
      </c>
    </row>
    <row r="188" spans="1:11" s="13" customFormat="1" ht="15.6" outlineLevel="1" x14ac:dyDescent="0.25">
      <c r="A188" s="36"/>
      <c r="B188" s="58">
        <v>9005561102690</v>
      </c>
      <c r="C188" s="15" t="s">
        <v>277</v>
      </c>
      <c r="D188" s="396"/>
      <c r="E188" s="185" t="s">
        <v>260</v>
      </c>
      <c r="F188" s="247">
        <v>25</v>
      </c>
      <c r="G188" s="247" t="s">
        <v>52</v>
      </c>
      <c r="H188" s="30">
        <f t="shared" si="63"/>
        <v>3120</v>
      </c>
      <c r="I188" s="77">
        <v>124.8</v>
      </c>
      <c r="J188" s="30">
        <f t="shared" si="69"/>
        <v>3775.2</v>
      </c>
      <c r="K188" s="19">
        <f t="shared" si="70"/>
        <v>151.00799999999998</v>
      </c>
    </row>
    <row r="189" spans="1:11" s="13" customFormat="1" ht="15.6" outlineLevel="1" x14ac:dyDescent="0.25">
      <c r="A189" s="36"/>
      <c r="B189" s="58">
        <v>9005561102706</v>
      </c>
      <c r="C189" s="15" t="s">
        <v>278</v>
      </c>
      <c r="D189" s="396"/>
      <c r="E189" s="185" t="s">
        <v>260</v>
      </c>
      <c r="F189" s="247">
        <v>25</v>
      </c>
      <c r="G189" s="247" t="s">
        <v>52</v>
      </c>
      <c r="H189" s="30">
        <f t="shared" si="63"/>
        <v>3120</v>
      </c>
      <c r="I189" s="77">
        <v>124.8</v>
      </c>
      <c r="J189" s="30">
        <f t="shared" si="69"/>
        <v>3775.2</v>
      </c>
      <c r="K189" s="19">
        <f t="shared" si="70"/>
        <v>151.00799999999998</v>
      </c>
    </row>
    <row r="190" spans="1:11" s="13" customFormat="1" ht="15.6" outlineLevel="1" x14ac:dyDescent="0.25">
      <c r="A190" s="36"/>
      <c r="B190" s="58">
        <v>9005561102713</v>
      </c>
      <c r="C190" s="15" t="s">
        <v>279</v>
      </c>
      <c r="D190" s="396"/>
      <c r="E190" s="185" t="s">
        <v>260</v>
      </c>
      <c r="F190" s="247">
        <v>25</v>
      </c>
      <c r="G190" s="247" t="s">
        <v>52</v>
      </c>
      <c r="H190" s="30">
        <f t="shared" si="63"/>
        <v>3120</v>
      </c>
      <c r="I190" s="77">
        <v>124.8</v>
      </c>
      <c r="J190" s="30">
        <f t="shared" si="69"/>
        <v>3775.2</v>
      </c>
      <c r="K190" s="19">
        <f t="shared" si="70"/>
        <v>151.00799999999998</v>
      </c>
    </row>
    <row r="191" spans="1:11" s="13" customFormat="1" ht="15.6" outlineLevel="1" x14ac:dyDescent="0.25">
      <c r="A191" s="36"/>
      <c r="B191" s="58">
        <v>9005561102720</v>
      </c>
      <c r="C191" s="15" t="s">
        <v>280</v>
      </c>
      <c r="D191" s="396"/>
      <c r="E191" s="185" t="s">
        <v>260</v>
      </c>
      <c r="F191" s="247">
        <v>25</v>
      </c>
      <c r="G191" s="247" t="s">
        <v>52</v>
      </c>
      <c r="H191" s="30">
        <f t="shared" si="63"/>
        <v>3120</v>
      </c>
      <c r="I191" s="77">
        <v>124.8</v>
      </c>
      <c r="J191" s="30">
        <f t="shared" si="53"/>
        <v>3775.2</v>
      </c>
      <c r="K191" s="19">
        <f t="shared" si="64"/>
        <v>151.00799999999998</v>
      </c>
    </row>
    <row r="192" spans="1:11" s="13" customFormat="1" ht="15.6" outlineLevel="1" x14ac:dyDescent="0.25">
      <c r="A192" s="36"/>
      <c r="B192" s="58">
        <v>9005561286260</v>
      </c>
      <c r="C192" s="15" t="s">
        <v>281</v>
      </c>
      <c r="D192" s="396"/>
      <c r="E192" s="185" t="s">
        <v>260</v>
      </c>
      <c r="F192" s="247">
        <v>25</v>
      </c>
      <c r="G192" s="247" t="s">
        <v>52</v>
      </c>
      <c r="H192" s="30">
        <f t="shared" si="63"/>
        <v>2220</v>
      </c>
      <c r="I192" s="77">
        <v>88.8</v>
      </c>
      <c r="J192" s="30">
        <f t="shared" si="53"/>
        <v>2686.2</v>
      </c>
      <c r="K192" s="19">
        <f t="shared" si="64"/>
        <v>107.44799999999999</v>
      </c>
    </row>
    <row r="193" spans="1:11" s="13" customFormat="1" ht="15.6" outlineLevel="1" x14ac:dyDescent="0.25">
      <c r="A193" s="36"/>
      <c r="B193" s="58">
        <v>9005561286284</v>
      </c>
      <c r="C193" s="15" t="s">
        <v>282</v>
      </c>
      <c r="D193" s="396"/>
      <c r="E193" s="185" t="s">
        <v>260</v>
      </c>
      <c r="F193" s="247">
        <v>25</v>
      </c>
      <c r="G193" s="247" t="s">
        <v>52</v>
      </c>
      <c r="H193" s="30">
        <f t="shared" si="63"/>
        <v>2220</v>
      </c>
      <c r="I193" s="77">
        <v>88.8</v>
      </c>
      <c r="J193" s="30">
        <f t="shared" ref="J193:J198" si="71">H193*1.21</f>
        <v>2686.2</v>
      </c>
      <c r="K193" s="19">
        <f t="shared" ref="K193:K198" si="72">I193*1.21</f>
        <v>107.44799999999999</v>
      </c>
    </row>
    <row r="194" spans="1:11" s="13" customFormat="1" ht="15.6" outlineLevel="1" x14ac:dyDescent="0.25">
      <c r="A194" s="36"/>
      <c r="B194" s="58">
        <v>9005561286307</v>
      </c>
      <c r="C194" s="15" t="s">
        <v>283</v>
      </c>
      <c r="D194" s="396"/>
      <c r="E194" s="185" t="s">
        <v>260</v>
      </c>
      <c r="F194" s="247">
        <v>25</v>
      </c>
      <c r="G194" s="247" t="s">
        <v>52</v>
      </c>
      <c r="H194" s="30">
        <f t="shared" si="63"/>
        <v>2220</v>
      </c>
      <c r="I194" s="77">
        <v>88.8</v>
      </c>
      <c r="J194" s="30">
        <f t="shared" si="71"/>
        <v>2686.2</v>
      </c>
      <c r="K194" s="19">
        <f t="shared" si="72"/>
        <v>107.44799999999999</v>
      </c>
    </row>
    <row r="195" spans="1:11" s="13" customFormat="1" ht="15.6" outlineLevel="1" x14ac:dyDescent="0.25">
      <c r="A195" s="36"/>
      <c r="B195" s="58">
        <v>9005561286321</v>
      </c>
      <c r="C195" s="15" t="s">
        <v>284</v>
      </c>
      <c r="D195" s="396"/>
      <c r="E195" s="185" t="s">
        <v>260</v>
      </c>
      <c r="F195" s="247">
        <v>25</v>
      </c>
      <c r="G195" s="247" t="s">
        <v>52</v>
      </c>
      <c r="H195" s="30">
        <f t="shared" si="63"/>
        <v>2220</v>
      </c>
      <c r="I195" s="77">
        <v>88.8</v>
      </c>
      <c r="J195" s="30">
        <f t="shared" si="71"/>
        <v>2686.2</v>
      </c>
      <c r="K195" s="19">
        <f t="shared" si="72"/>
        <v>107.44799999999999</v>
      </c>
    </row>
    <row r="196" spans="1:11" s="13" customFormat="1" ht="15.6" outlineLevel="1" x14ac:dyDescent="0.25">
      <c r="A196" s="36"/>
      <c r="B196" s="58">
        <v>9005561286345</v>
      </c>
      <c r="C196" s="15" t="s">
        <v>285</v>
      </c>
      <c r="D196" s="396"/>
      <c r="E196" s="185" t="s">
        <v>260</v>
      </c>
      <c r="F196" s="247">
        <v>25</v>
      </c>
      <c r="G196" s="247" t="s">
        <v>52</v>
      </c>
      <c r="H196" s="30">
        <f t="shared" si="63"/>
        <v>2220</v>
      </c>
      <c r="I196" s="77">
        <v>88.8</v>
      </c>
      <c r="J196" s="30">
        <f t="shared" si="71"/>
        <v>2686.2</v>
      </c>
      <c r="K196" s="19">
        <f t="shared" si="72"/>
        <v>107.44799999999999</v>
      </c>
    </row>
    <row r="197" spans="1:11" s="13" customFormat="1" ht="15.6" outlineLevel="1" x14ac:dyDescent="0.25">
      <c r="A197" s="36"/>
      <c r="B197" s="58">
        <v>9005561286369</v>
      </c>
      <c r="C197" s="15" t="s">
        <v>286</v>
      </c>
      <c r="D197" s="396"/>
      <c r="E197" s="185" t="s">
        <v>260</v>
      </c>
      <c r="F197" s="247">
        <v>25</v>
      </c>
      <c r="G197" s="247" t="s">
        <v>52</v>
      </c>
      <c r="H197" s="30">
        <f t="shared" si="63"/>
        <v>2220</v>
      </c>
      <c r="I197" s="77">
        <v>88.8</v>
      </c>
      <c r="J197" s="30">
        <f t="shared" si="71"/>
        <v>2686.2</v>
      </c>
      <c r="K197" s="19">
        <f t="shared" si="72"/>
        <v>107.44799999999999</v>
      </c>
    </row>
    <row r="198" spans="1:11" s="13" customFormat="1" ht="15.6" outlineLevel="1" x14ac:dyDescent="0.25">
      <c r="A198" s="36"/>
      <c r="B198" s="58">
        <v>9005561286383</v>
      </c>
      <c r="C198" s="15" t="s">
        <v>287</v>
      </c>
      <c r="D198" s="396"/>
      <c r="E198" s="185" t="s">
        <v>260</v>
      </c>
      <c r="F198" s="247">
        <v>25</v>
      </c>
      <c r="G198" s="247" t="s">
        <v>52</v>
      </c>
      <c r="H198" s="30">
        <f t="shared" si="63"/>
        <v>2220</v>
      </c>
      <c r="I198" s="77">
        <v>88.8</v>
      </c>
      <c r="J198" s="30">
        <f t="shared" si="71"/>
        <v>2686.2</v>
      </c>
      <c r="K198" s="19">
        <f t="shared" si="72"/>
        <v>107.44799999999999</v>
      </c>
    </row>
    <row r="199" spans="1:11" s="13" customFormat="1" ht="15.6" outlineLevel="1" x14ac:dyDescent="0.25">
      <c r="A199" s="36"/>
      <c r="B199" s="58">
        <v>9005561102805</v>
      </c>
      <c r="C199" s="15" t="s">
        <v>288</v>
      </c>
      <c r="D199" s="396"/>
      <c r="E199" s="185" t="s">
        <v>260</v>
      </c>
      <c r="F199" s="247">
        <v>25</v>
      </c>
      <c r="G199" s="247" t="s">
        <v>52</v>
      </c>
      <c r="H199" s="30"/>
      <c r="I199" s="200" t="s">
        <v>252</v>
      </c>
      <c r="J199" s="30"/>
      <c r="K199" s="19"/>
    </row>
    <row r="200" spans="1:11" s="13" customFormat="1" ht="15.6" outlineLevel="1" x14ac:dyDescent="0.25">
      <c r="A200" s="36"/>
      <c r="B200" s="58">
        <v>9005561102812</v>
      </c>
      <c r="C200" s="15" t="s">
        <v>289</v>
      </c>
      <c r="D200" s="396"/>
      <c r="E200" s="185" t="s">
        <v>260</v>
      </c>
      <c r="F200" s="247">
        <v>25</v>
      </c>
      <c r="G200" s="247" t="s">
        <v>52</v>
      </c>
      <c r="H200" s="30"/>
      <c r="I200" s="77" t="s">
        <v>252</v>
      </c>
      <c r="J200" s="30"/>
      <c r="K200" s="19"/>
    </row>
    <row r="201" spans="1:11" s="13" customFormat="1" ht="15.6" outlineLevel="1" x14ac:dyDescent="0.25">
      <c r="A201" s="36"/>
      <c r="B201" s="58">
        <v>9005561102829</v>
      </c>
      <c r="C201" s="15" t="s">
        <v>290</v>
      </c>
      <c r="D201" s="396"/>
      <c r="E201" s="185" t="s">
        <v>260</v>
      </c>
      <c r="F201" s="247">
        <v>25</v>
      </c>
      <c r="G201" s="247" t="s">
        <v>52</v>
      </c>
      <c r="H201" s="30"/>
      <c r="I201" s="77" t="s">
        <v>252</v>
      </c>
      <c r="J201" s="30"/>
      <c r="K201" s="19"/>
    </row>
    <row r="202" spans="1:11" s="13" customFormat="1" ht="15.6" outlineLevel="1" x14ac:dyDescent="0.25">
      <c r="A202" s="36"/>
      <c r="B202" s="58">
        <v>9005561102768</v>
      </c>
      <c r="C202" s="15" t="s">
        <v>291</v>
      </c>
      <c r="D202" s="396"/>
      <c r="E202" s="185" t="s">
        <v>260</v>
      </c>
      <c r="F202" s="247">
        <v>25</v>
      </c>
      <c r="G202" s="247" t="s">
        <v>52</v>
      </c>
      <c r="H202" s="30"/>
      <c r="I202" s="77" t="s">
        <v>252</v>
      </c>
      <c r="J202" s="30"/>
      <c r="K202" s="19"/>
    </row>
    <row r="203" spans="1:11" s="13" customFormat="1" ht="15.6" outlineLevel="1" x14ac:dyDescent="0.25">
      <c r="A203" s="36"/>
      <c r="B203" s="58">
        <v>9005561102775</v>
      </c>
      <c r="C203" s="15" t="s">
        <v>292</v>
      </c>
      <c r="D203" s="396"/>
      <c r="E203" s="185" t="s">
        <v>260</v>
      </c>
      <c r="F203" s="247">
        <v>25</v>
      </c>
      <c r="G203" s="247" t="s">
        <v>52</v>
      </c>
      <c r="H203" s="30"/>
      <c r="I203" s="77" t="s">
        <v>252</v>
      </c>
      <c r="J203" s="77"/>
      <c r="K203" s="19"/>
    </row>
    <row r="204" spans="1:11" s="13" customFormat="1" ht="15.6" outlineLevel="1" x14ac:dyDescent="0.25">
      <c r="A204" s="36"/>
      <c r="B204" s="58">
        <v>9005561102782</v>
      </c>
      <c r="C204" s="15" t="s">
        <v>293</v>
      </c>
      <c r="D204" s="396"/>
      <c r="E204" s="185" t="s">
        <v>260</v>
      </c>
      <c r="F204" s="247">
        <v>25</v>
      </c>
      <c r="G204" s="247" t="s">
        <v>52</v>
      </c>
      <c r="H204" s="30"/>
      <c r="I204" s="77" t="s">
        <v>252</v>
      </c>
      <c r="J204" s="30"/>
      <c r="K204" s="19"/>
    </row>
    <row r="205" spans="1:11" s="13" customFormat="1" ht="15.6" outlineLevel="1" x14ac:dyDescent="0.25">
      <c r="A205" s="36"/>
      <c r="B205" s="59">
        <v>9005561102799</v>
      </c>
      <c r="C205" s="407" t="s">
        <v>294</v>
      </c>
      <c r="D205" s="398"/>
      <c r="E205" s="499" t="s">
        <v>260</v>
      </c>
      <c r="F205" s="62">
        <v>25</v>
      </c>
      <c r="G205" s="62" t="s">
        <v>52</v>
      </c>
      <c r="H205" s="63"/>
      <c r="I205" s="156" t="s">
        <v>252</v>
      </c>
      <c r="J205" s="63"/>
      <c r="K205" s="56"/>
    </row>
    <row r="206" spans="1:11" s="13" customFormat="1" ht="13.5" customHeight="1" outlineLevel="1" x14ac:dyDescent="0.25">
      <c r="A206" s="36"/>
      <c r="B206" s="65">
        <v>9005561102850</v>
      </c>
      <c r="C206" s="406" t="s">
        <v>295</v>
      </c>
      <c r="D206" s="330">
        <v>2723</v>
      </c>
      <c r="E206" s="500" t="s">
        <v>296</v>
      </c>
      <c r="F206" s="259">
        <v>25</v>
      </c>
      <c r="G206" s="259" t="s">
        <v>52</v>
      </c>
      <c r="H206" s="64">
        <f t="shared" ref="H206:H225" si="73">I206*F206</f>
        <v>2077.5</v>
      </c>
      <c r="I206" s="155">
        <v>83.1</v>
      </c>
      <c r="J206" s="155">
        <f t="shared" si="53"/>
        <v>2513.7750000000001</v>
      </c>
      <c r="K206" s="54">
        <f t="shared" si="64"/>
        <v>100.55099999999999</v>
      </c>
    </row>
    <row r="207" spans="1:11" s="13" customFormat="1" ht="13.5" customHeight="1" outlineLevel="1" x14ac:dyDescent="0.25">
      <c r="A207" s="36"/>
      <c r="B207" s="58">
        <v>9005561102867</v>
      </c>
      <c r="C207" s="15" t="s">
        <v>297</v>
      </c>
      <c r="D207" s="330"/>
      <c r="E207" s="501" t="s">
        <v>296</v>
      </c>
      <c r="F207" s="247">
        <v>25</v>
      </c>
      <c r="G207" s="247" t="s">
        <v>52</v>
      </c>
      <c r="H207" s="30">
        <f t="shared" si="73"/>
        <v>2077.5</v>
      </c>
      <c r="I207" s="77">
        <v>83.1</v>
      </c>
      <c r="J207" s="30">
        <f t="shared" ref="J207:J213" si="74">H207*1.21</f>
        <v>2513.7750000000001</v>
      </c>
      <c r="K207" s="19">
        <f t="shared" ref="K207:K213" si="75">I207*1.21</f>
        <v>100.55099999999999</v>
      </c>
    </row>
    <row r="208" spans="1:11" s="13" customFormat="1" ht="13.5" customHeight="1" outlineLevel="1" x14ac:dyDescent="0.25">
      <c r="A208" s="36"/>
      <c r="B208" s="58">
        <v>9005561102874</v>
      </c>
      <c r="C208" s="15" t="s">
        <v>298</v>
      </c>
      <c r="D208" s="330"/>
      <c r="E208" s="501" t="s">
        <v>296</v>
      </c>
      <c r="F208" s="247">
        <v>25</v>
      </c>
      <c r="G208" s="247" t="s">
        <v>52</v>
      </c>
      <c r="H208" s="30">
        <f t="shared" si="73"/>
        <v>2077.5</v>
      </c>
      <c r="I208" s="77">
        <v>83.1</v>
      </c>
      <c r="J208" s="30">
        <f t="shared" si="74"/>
        <v>2513.7750000000001</v>
      </c>
      <c r="K208" s="19">
        <f t="shared" si="75"/>
        <v>100.55099999999999</v>
      </c>
    </row>
    <row r="209" spans="1:11" s="13" customFormat="1" ht="13.5" customHeight="1" outlineLevel="1" x14ac:dyDescent="0.25">
      <c r="A209" s="36"/>
      <c r="B209" s="58">
        <v>9005561102836</v>
      </c>
      <c r="C209" s="15" t="s">
        <v>299</v>
      </c>
      <c r="D209" s="330"/>
      <c r="E209" s="501" t="s">
        <v>296</v>
      </c>
      <c r="F209" s="247">
        <v>25</v>
      </c>
      <c r="G209" s="247" t="s">
        <v>52</v>
      </c>
      <c r="H209" s="30">
        <f t="shared" si="73"/>
        <v>2077.5</v>
      </c>
      <c r="I209" s="77">
        <v>83.1</v>
      </c>
      <c r="J209" s="30">
        <f t="shared" si="74"/>
        <v>2513.7750000000001</v>
      </c>
      <c r="K209" s="19">
        <f t="shared" si="75"/>
        <v>100.55099999999999</v>
      </c>
    </row>
    <row r="210" spans="1:11" s="13" customFormat="1" ht="13.5" customHeight="1" outlineLevel="1" x14ac:dyDescent="0.25">
      <c r="A210" s="36"/>
      <c r="B210" s="58">
        <v>9005561102843</v>
      </c>
      <c r="C210" s="15" t="s">
        <v>300</v>
      </c>
      <c r="D210" s="330"/>
      <c r="E210" s="501" t="s">
        <v>296</v>
      </c>
      <c r="F210" s="247">
        <v>25</v>
      </c>
      <c r="G210" s="247" t="s">
        <v>52</v>
      </c>
      <c r="H210" s="30">
        <f t="shared" si="73"/>
        <v>2077.5</v>
      </c>
      <c r="I210" s="77">
        <v>83.1</v>
      </c>
      <c r="J210" s="30">
        <f t="shared" si="74"/>
        <v>2513.7750000000001</v>
      </c>
      <c r="K210" s="19">
        <f t="shared" si="75"/>
        <v>100.55099999999999</v>
      </c>
    </row>
    <row r="211" spans="1:11" s="13" customFormat="1" ht="13.5" customHeight="1" outlineLevel="1" x14ac:dyDescent="0.25">
      <c r="A211" s="36"/>
      <c r="B211" s="58">
        <v>9005561102904</v>
      </c>
      <c r="C211" s="15" t="s">
        <v>301</v>
      </c>
      <c r="D211" s="330"/>
      <c r="E211" s="501" t="s">
        <v>296</v>
      </c>
      <c r="F211" s="247">
        <v>25</v>
      </c>
      <c r="G211" s="247" t="s">
        <v>52</v>
      </c>
      <c r="H211" s="30">
        <f t="shared" si="73"/>
        <v>2420</v>
      </c>
      <c r="I211" s="77">
        <v>96.8</v>
      </c>
      <c r="J211" s="30">
        <f t="shared" si="74"/>
        <v>2928.2</v>
      </c>
      <c r="K211" s="19">
        <f t="shared" si="75"/>
        <v>117.128</v>
      </c>
    </row>
    <row r="212" spans="1:11" s="13" customFormat="1" ht="13.5" customHeight="1" outlineLevel="1" x14ac:dyDescent="0.25">
      <c r="A212" s="36"/>
      <c r="B212" s="58">
        <v>9005561102911</v>
      </c>
      <c r="C212" s="15" t="s">
        <v>302</v>
      </c>
      <c r="D212" s="330"/>
      <c r="E212" s="501" t="s">
        <v>296</v>
      </c>
      <c r="F212" s="247">
        <v>25</v>
      </c>
      <c r="G212" s="247" t="s">
        <v>52</v>
      </c>
      <c r="H212" s="30">
        <f t="shared" si="73"/>
        <v>2420</v>
      </c>
      <c r="I212" s="77">
        <v>96.8</v>
      </c>
      <c r="J212" s="30">
        <f t="shared" si="74"/>
        <v>2928.2</v>
      </c>
      <c r="K212" s="19">
        <f t="shared" si="75"/>
        <v>117.128</v>
      </c>
    </row>
    <row r="213" spans="1:11" s="13" customFormat="1" ht="13.5" customHeight="1" outlineLevel="1" x14ac:dyDescent="0.25">
      <c r="A213" s="36"/>
      <c r="B213" s="58">
        <v>9005561102928</v>
      </c>
      <c r="C213" s="15" t="s">
        <v>303</v>
      </c>
      <c r="D213" s="330"/>
      <c r="E213" s="501" t="s">
        <v>296</v>
      </c>
      <c r="F213" s="247">
        <v>25</v>
      </c>
      <c r="G213" s="247" t="s">
        <v>52</v>
      </c>
      <c r="H213" s="30">
        <f t="shared" si="73"/>
        <v>2420</v>
      </c>
      <c r="I213" s="77">
        <v>96.8</v>
      </c>
      <c r="J213" s="30">
        <f t="shared" si="74"/>
        <v>2928.2</v>
      </c>
      <c r="K213" s="19">
        <f t="shared" si="75"/>
        <v>117.128</v>
      </c>
    </row>
    <row r="214" spans="1:11" s="13" customFormat="1" ht="13.5" customHeight="1" outlineLevel="1" x14ac:dyDescent="0.25">
      <c r="A214" s="36"/>
      <c r="B214" s="58">
        <v>9005561102881</v>
      </c>
      <c r="C214" s="15" t="s">
        <v>304</v>
      </c>
      <c r="D214" s="330"/>
      <c r="E214" s="501" t="s">
        <v>296</v>
      </c>
      <c r="F214" s="247">
        <v>25</v>
      </c>
      <c r="G214" s="247" t="s">
        <v>52</v>
      </c>
      <c r="H214" s="30">
        <f t="shared" si="73"/>
        <v>2420</v>
      </c>
      <c r="I214" s="77">
        <v>96.8</v>
      </c>
      <c r="J214" s="30">
        <f t="shared" si="53"/>
        <v>2928.2</v>
      </c>
      <c r="K214" s="19">
        <f t="shared" si="64"/>
        <v>117.128</v>
      </c>
    </row>
    <row r="215" spans="1:11" s="13" customFormat="1" ht="13.5" customHeight="1" outlineLevel="1" x14ac:dyDescent="0.25">
      <c r="A215" s="36"/>
      <c r="B215" s="58">
        <v>9005561102898</v>
      </c>
      <c r="C215" s="15" t="s">
        <v>305</v>
      </c>
      <c r="D215" s="330"/>
      <c r="E215" s="501" t="s">
        <v>296</v>
      </c>
      <c r="F215" s="247">
        <v>25</v>
      </c>
      <c r="G215" s="247" t="s">
        <v>52</v>
      </c>
      <c r="H215" s="30">
        <f t="shared" si="73"/>
        <v>2420</v>
      </c>
      <c r="I215" s="77">
        <v>96.8</v>
      </c>
      <c r="J215" s="30">
        <f t="shared" si="53"/>
        <v>2928.2</v>
      </c>
      <c r="K215" s="19">
        <f t="shared" si="64"/>
        <v>117.128</v>
      </c>
    </row>
    <row r="216" spans="1:11" s="13" customFormat="1" ht="13.5" customHeight="1" outlineLevel="1" x14ac:dyDescent="0.25">
      <c r="A216" s="36"/>
      <c r="B216" s="58">
        <v>9005561102959</v>
      </c>
      <c r="C216" s="15" t="s">
        <v>306</v>
      </c>
      <c r="D216" s="330"/>
      <c r="E216" s="501" t="s">
        <v>296</v>
      </c>
      <c r="F216" s="247">
        <v>25</v>
      </c>
      <c r="G216" s="247" t="s">
        <v>52</v>
      </c>
      <c r="H216" s="30">
        <f t="shared" si="73"/>
        <v>2977.5</v>
      </c>
      <c r="I216" s="77">
        <v>119.1</v>
      </c>
      <c r="J216" s="30">
        <f t="shared" si="53"/>
        <v>3602.7750000000001</v>
      </c>
      <c r="K216" s="19">
        <f t="shared" si="64"/>
        <v>144.11099999999999</v>
      </c>
    </row>
    <row r="217" spans="1:11" s="13" customFormat="1" ht="13.5" customHeight="1" outlineLevel="1" x14ac:dyDescent="0.25">
      <c r="A217" s="36"/>
      <c r="B217" s="58">
        <v>9005561102966</v>
      </c>
      <c r="C217" s="15" t="s">
        <v>307</v>
      </c>
      <c r="D217" s="330"/>
      <c r="E217" s="501" t="s">
        <v>296</v>
      </c>
      <c r="F217" s="247">
        <v>25</v>
      </c>
      <c r="G217" s="247" t="s">
        <v>52</v>
      </c>
      <c r="H217" s="30">
        <f t="shared" si="73"/>
        <v>2977.5</v>
      </c>
      <c r="I217" s="77">
        <v>119.1</v>
      </c>
      <c r="J217" s="30">
        <f t="shared" si="53"/>
        <v>3602.7750000000001</v>
      </c>
      <c r="K217" s="19">
        <f t="shared" si="64"/>
        <v>144.11099999999999</v>
      </c>
    </row>
    <row r="218" spans="1:11" s="13" customFormat="1" ht="13.5" customHeight="1" outlineLevel="1" x14ac:dyDescent="0.25">
      <c r="A218" s="36"/>
      <c r="B218" s="58">
        <v>9005561102973</v>
      </c>
      <c r="C218" s="15" t="s">
        <v>308</v>
      </c>
      <c r="D218" s="330"/>
      <c r="E218" s="501" t="s">
        <v>296</v>
      </c>
      <c r="F218" s="247">
        <v>25</v>
      </c>
      <c r="G218" s="247" t="s">
        <v>52</v>
      </c>
      <c r="H218" s="30">
        <f t="shared" si="73"/>
        <v>2977.5</v>
      </c>
      <c r="I218" s="77">
        <v>119.1</v>
      </c>
      <c r="J218" s="30">
        <f t="shared" ref="J218:J225" si="76">H218*1.21</f>
        <v>3602.7750000000001</v>
      </c>
      <c r="K218" s="19">
        <f t="shared" ref="K218:K225" si="77">I218*1.21</f>
        <v>144.11099999999999</v>
      </c>
    </row>
    <row r="219" spans="1:11" s="13" customFormat="1" ht="13.5" customHeight="1" outlineLevel="1" x14ac:dyDescent="0.25">
      <c r="A219" s="36"/>
      <c r="B219" s="58">
        <v>9005561102935</v>
      </c>
      <c r="C219" s="15" t="s">
        <v>309</v>
      </c>
      <c r="D219" s="330"/>
      <c r="E219" s="501" t="s">
        <v>296</v>
      </c>
      <c r="F219" s="247">
        <v>25</v>
      </c>
      <c r="G219" s="247" t="s">
        <v>52</v>
      </c>
      <c r="H219" s="30">
        <f t="shared" si="73"/>
        <v>2977.5</v>
      </c>
      <c r="I219" s="77">
        <v>119.1</v>
      </c>
      <c r="J219" s="30">
        <f t="shared" si="76"/>
        <v>3602.7750000000001</v>
      </c>
      <c r="K219" s="19">
        <f t="shared" si="77"/>
        <v>144.11099999999999</v>
      </c>
    </row>
    <row r="220" spans="1:11" s="13" customFormat="1" ht="13.5" customHeight="1" outlineLevel="1" x14ac:dyDescent="0.25">
      <c r="A220" s="36"/>
      <c r="B220" s="58">
        <v>9005561102942</v>
      </c>
      <c r="C220" s="15" t="s">
        <v>310</v>
      </c>
      <c r="D220" s="330"/>
      <c r="E220" s="501" t="s">
        <v>296</v>
      </c>
      <c r="F220" s="247">
        <v>25</v>
      </c>
      <c r="G220" s="247" t="s">
        <v>52</v>
      </c>
      <c r="H220" s="30">
        <f t="shared" si="73"/>
        <v>2977.5</v>
      </c>
      <c r="I220" s="77">
        <v>119.1</v>
      </c>
      <c r="J220" s="30">
        <f t="shared" si="76"/>
        <v>3602.7750000000001</v>
      </c>
      <c r="K220" s="19">
        <f t="shared" si="77"/>
        <v>144.11099999999999</v>
      </c>
    </row>
    <row r="221" spans="1:11" s="13" customFormat="1" ht="13.5" customHeight="1" outlineLevel="1" x14ac:dyDescent="0.25">
      <c r="A221" s="36"/>
      <c r="B221" s="58">
        <v>9005561285874</v>
      </c>
      <c r="C221" s="15" t="s">
        <v>311</v>
      </c>
      <c r="D221" s="330"/>
      <c r="E221" s="501" t="s">
        <v>296</v>
      </c>
      <c r="F221" s="247">
        <v>25</v>
      </c>
      <c r="G221" s="247" t="s">
        <v>52</v>
      </c>
      <c r="H221" s="30">
        <f t="shared" si="73"/>
        <v>2077.5</v>
      </c>
      <c r="I221" s="77">
        <v>83.1</v>
      </c>
      <c r="J221" s="30">
        <f t="shared" si="76"/>
        <v>2513.7750000000001</v>
      </c>
      <c r="K221" s="19">
        <f t="shared" si="77"/>
        <v>100.55099999999999</v>
      </c>
    </row>
    <row r="222" spans="1:11" s="13" customFormat="1" ht="13.5" customHeight="1" outlineLevel="1" x14ac:dyDescent="0.25">
      <c r="A222" s="36"/>
      <c r="B222" s="58">
        <v>9005561285898</v>
      </c>
      <c r="C222" s="15" t="s">
        <v>312</v>
      </c>
      <c r="D222" s="330"/>
      <c r="E222" s="501" t="s">
        <v>296</v>
      </c>
      <c r="F222" s="247">
        <v>25</v>
      </c>
      <c r="G222" s="247" t="s">
        <v>52</v>
      </c>
      <c r="H222" s="30">
        <f t="shared" si="73"/>
        <v>2077.5</v>
      </c>
      <c r="I222" s="77">
        <v>83.1</v>
      </c>
      <c r="J222" s="30">
        <f t="shared" si="76"/>
        <v>2513.7750000000001</v>
      </c>
      <c r="K222" s="19">
        <f t="shared" si="77"/>
        <v>100.55099999999999</v>
      </c>
    </row>
    <row r="223" spans="1:11" s="13" customFormat="1" ht="13.5" customHeight="1" outlineLevel="1" x14ac:dyDescent="0.25">
      <c r="A223" s="36"/>
      <c r="B223" s="58">
        <v>9005561285911</v>
      </c>
      <c r="C223" s="15" t="s">
        <v>313</v>
      </c>
      <c r="D223" s="330"/>
      <c r="E223" s="501" t="s">
        <v>296</v>
      </c>
      <c r="F223" s="247">
        <v>25</v>
      </c>
      <c r="G223" s="247" t="s">
        <v>52</v>
      </c>
      <c r="H223" s="30">
        <f t="shared" si="73"/>
        <v>2077.5</v>
      </c>
      <c r="I223" s="77">
        <v>83.1</v>
      </c>
      <c r="J223" s="30">
        <f t="shared" si="76"/>
        <v>2513.7750000000001</v>
      </c>
      <c r="K223" s="19">
        <f t="shared" si="77"/>
        <v>100.55099999999999</v>
      </c>
    </row>
    <row r="224" spans="1:11" s="13" customFormat="1" ht="13.5" customHeight="1" outlineLevel="1" x14ac:dyDescent="0.25">
      <c r="A224" s="36"/>
      <c r="B224" s="58">
        <v>9005561285935</v>
      </c>
      <c r="C224" s="15" t="s">
        <v>314</v>
      </c>
      <c r="D224" s="330"/>
      <c r="E224" s="501" t="s">
        <v>296</v>
      </c>
      <c r="F224" s="247">
        <v>25</v>
      </c>
      <c r="G224" s="247" t="s">
        <v>52</v>
      </c>
      <c r="H224" s="30">
        <f t="shared" si="73"/>
        <v>2077.5</v>
      </c>
      <c r="I224" s="77">
        <v>83.1</v>
      </c>
      <c r="J224" s="30">
        <f t="shared" si="76"/>
        <v>2513.7750000000001</v>
      </c>
      <c r="K224" s="19">
        <f t="shared" si="77"/>
        <v>100.55099999999999</v>
      </c>
    </row>
    <row r="225" spans="1:11" s="13" customFormat="1" ht="13.5" customHeight="1" outlineLevel="1" x14ac:dyDescent="0.25">
      <c r="A225" s="36"/>
      <c r="B225" s="58">
        <v>9005561285959</v>
      </c>
      <c r="C225" s="15" t="s">
        <v>315</v>
      </c>
      <c r="D225" s="330"/>
      <c r="E225" s="501" t="s">
        <v>296</v>
      </c>
      <c r="F225" s="247">
        <v>25</v>
      </c>
      <c r="G225" s="247" t="s">
        <v>52</v>
      </c>
      <c r="H225" s="30">
        <f t="shared" si="73"/>
        <v>2077.5</v>
      </c>
      <c r="I225" s="77">
        <v>83.1</v>
      </c>
      <c r="J225" s="30">
        <f t="shared" si="76"/>
        <v>2513.7750000000001</v>
      </c>
      <c r="K225" s="19">
        <f t="shared" si="77"/>
        <v>100.55099999999999</v>
      </c>
    </row>
    <row r="226" spans="1:11" s="13" customFormat="1" ht="13.5" customHeight="1" outlineLevel="1" x14ac:dyDescent="0.25">
      <c r="A226" s="36"/>
      <c r="B226" s="58">
        <v>9005561103000</v>
      </c>
      <c r="C226" s="15" t="s">
        <v>316</v>
      </c>
      <c r="D226" s="330"/>
      <c r="E226" s="501" t="s">
        <v>296</v>
      </c>
      <c r="F226" s="247">
        <v>25</v>
      </c>
      <c r="G226" s="247" t="s">
        <v>52</v>
      </c>
      <c r="H226" s="30"/>
      <c r="I226" s="77" t="s">
        <v>252</v>
      </c>
      <c r="J226" s="30"/>
      <c r="K226" s="19"/>
    </row>
    <row r="227" spans="1:11" s="13" customFormat="1" ht="13.5" customHeight="1" outlineLevel="1" x14ac:dyDescent="0.25">
      <c r="A227" s="36"/>
      <c r="B227" s="58">
        <v>9005561103017</v>
      </c>
      <c r="C227" s="15" t="s">
        <v>317</v>
      </c>
      <c r="D227" s="330"/>
      <c r="E227" s="501" t="s">
        <v>296</v>
      </c>
      <c r="F227" s="247">
        <v>25</v>
      </c>
      <c r="G227" s="247" t="s">
        <v>52</v>
      </c>
      <c r="H227" s="30"/>
      <c r="I227" s="77" t="s">
        <v>252</v>
      </c>
      <c r="J227" s="30"/>
      <c r="K227" s="19"/>
    </row>
    <row r="228" spans="1:11" s="13" customFormat="1" ht="13.5" customHeight="1" outlineLevel="1" x14ac:dyDescent="0.25">
      <c r="A228" s="36"/>
      <c r="B228" s="58">
        <v>9005561103024</v>
      </c>
      <c r="C228" s="15" t="s">
        <v>318</v>
      </c>
      <c r="D228" s="330"/>
      <c r="E228" s="501" t="s">
        <v>296</v>
      </c>
      <c r="F228" s="247">
        <v>25</v>
      </c>
      <c r="G228" s="247" t="s">
        <v>52</v>
      </c>
      <c r="H228" s="30"/>
      <c r="I228" s="77" t="s">
        <v>252</v>
      </c>
      <c r="J228" s="30"/>
      <c r="K228" s="19"/>
    </row>
    <row r="229" spans="1:11" s="13" customFormat="1" ht="13.5" customHeight="1" outlineLevel="1" x14ac:dyDescent="0.25">
      <c r="A229" s="36"/>
      <c r="B229" s="58">
        <v>9005561102980</v>
      </c>
      <c r="C229" s="15" t="s">
        <v>319</v>
      </c>
      <c r="D229" s="330"/>
      <c r="E229" s="501" t="s">
        <v>296</v>
      </c>
      <c r="F229" s="247">
        <v>25</v>
      </c>
      <c r="G229" s="247" t="s">
        <v>52</v>
      </c>
      <c r="H229" s="30"/>
      <c r="I229" s="77" t="s">
        <v>252</v>
      </c>
      <c r="J229" s="30"/>
      <c r="K229" s="19"/>
    </row>
    <row r="230" spans="1:11" s="13" customFormat="1" ht="13.5" customHeight="1" outlineLevel="1" x14ac:dyDescent="0.25">
      <c r="A230" s="36"/>
      <c r="B230" s="58">
        <v>9005561102997</v>
      </c>
      <c r="C230" s="15" t="s">
        <v>320</v>
      </c>
      <c r="D230" s="330"/>
      <c r="E230" s="501" t="s">
        <v>296</v>
      </c>
      <c r="F230" s="247">
        <v>25</v>
      </c>
      <c r="G230" s="247" t="s">
        <v>52</v>
      </c>
      <c r="H230" s="30"/>
      <c r="I230" s="77" t="s">
        <v>252</v>
      </c>
      <c r="J230" s="30"/>
      <c r="K230" s="19"/>
    </row>
    <row r="231" spans="1:11" s="13" customFormat="1" ht="26.4" outlineLevel="1" x14ac:dyDescent="0.25">
      <c r="A231" s="36"/>
      <c r="B231" s="65">
        <v>9005561103079</v>
      </c>
      <c r="C231" s="406" t="s">
        <v>321</v>
      </c>
      <c r="D231" s="338">
        <v>2727</v>
      </c>
      <c r="E231" s="423" t="s">
        <v>2322</v>
      </c>
      <c r="F231" s="52">
        <v>25</v>
      </c>
      <c r="G231" s="52" t="s">
        <v>52</v>
      </c>
      <c r="H231" s="53">
        <f t="shared" ref="H231:H258" si="78">I231*F231</f>
        <v>2585</v>
      </c>
      <c r="I231" s="157">
        <v>103.4</v>
      </c>
      <c r="J231" s="157">
        <f t="shared" si="53"/>
        <v>3127.85</v>
      </c>
      <c r="K231" s="255">
        <f t="shared" si="64"/>
        <v>125.114</v>
      </c>
    </row>
    <row r="232" spans="1:11" s="13" customFormat="1" ht="26.4" outlineLevel="1" x14ac:dyDescent="0.25">
      <c r="A232" s="36"/>
      <c r="B232" s="58">
        <v>9005561103086</v>
      </c>
      <c r="C232" s="15" t="s">
        <v>322</v>
      </c>
      <c r="D232" s="258"/>
      <c r="E232" s="265" t="s">
        <v>2322</v>
      </c>
      <c r="F232" s="247">
        <v>25</v>
      </c>
      <c r="G232" s="247" t="s">
        <v>52</v>
      </c>
      <c r="H232" s="30">
        <f t="shared" si="78"/>
        <v>2585</v>
      </c>
      <c r="I232" s="77">
        <v>103.4</v>
      </c>
      <c r="J232" s="30">
        <f t="shared" ref="J232:J245" si="79">H232*1.21</f>
        <v>3127.85</v>
      </c>
      <c r="K232" s="19">
        <f t="shared" ref="K232:K245" si="80">I232*1.21</f>
        <v>125.114</v>
      </c>
    </row>
    <row r="233" spans="1:11" s="13" customFormat="1" ht="26.4" outlineLevel="1" x14ac:dyDescent="0.25">
      <c r="A233" s="36"/>
      <c r="B233" s="58">
        <v>9005561103093</v>
      </c>
      <c r="C233" s="15" t="s">
        <v>323</v>
      </c>
      <c r="D233" s="258"/>
      <c r="E233" s="265" t="s">
        <v>2322</v>
      </c>
      <c r="F233" s="247">
        <v>25</v>
      </c>
      <c r="G233" s="247" t="s">
        <v>52</v>
      </c>
      <c r="H233" s="30">
        <f t="shared" si="78"/>
        <v>2585</v>
      </c>
      <c r="I233" s="77">
        <v>103.4</v>
      </c>
      <c r="J233" s="30">
        <f t="shared" si="79"/>
        <v>3127.85</v>
      </c>
      <c r="K233" s="19">
        <f t="shared" si="80"/>
        <v>125.114</v>
      </c>
    </row>
    <row r="234" spans="1:11" s="13" customFormat="1" ht="26.4" outlineLevel="1" x14ac:dyDescent="0.25">
      <c r="A234" s="36"/>
      <c r="B234" s="58">
        <v>9005561103031</v>
      </c>
      <c r="C234" s="15" t="s">
        <v>324</v>
      </c>
      <c r="D234" s="258"/>
      <c r="E234" s="265" t="s">
        <v>2322</v>
      </c>
      <c r="F234" s="247">
        <v>25</v>
      </c>
      <c r="G234" s="247" t="s">
        <v>52</v>
      </c>
      <c r="H234" s="30">
        <f t="shared" si="78"/>
        <v>2585</v>
      </c>
      <c r="I234" s="77">
        <v>103.4</v>
      </c>
      <c r="J234" s="30">
        <f t="shared" si="79"/>
        <v>3127.85</v>
      </c>
      <c r="K234" s="19">
        <f t="shared" si="80"/>
        <v>125.114</v>
      </c>
    </row>
    <row r="235" spans="1:11" s="13" customFormat="1" ht="26.4" outlineLevel="1" x14ac:dyDescent="0.25">
      <c r="A235" s="36"/>
      <c r="B235" s="58">
        <v>9005561103048</v>
      </c>
      <c r="C235" s="15" t="s">
        <v>325</v>
      </c>
      <c r="D235" s="258"/>
      <c r="E235" s="265" t="s">
        <v>2322</v>
      </c>
      <c r="F235" s="247">
        <v>25</v>
      </c>
      <c r="G235" s="247" t="s">
        <v>52</v>
      </c>
      <c r="H235" s="30">
        <f t="shared" si="78"/>
        <v>2585</v>
      </c>
      <c r="I235" s="77">
        <v>103.4</v>
      </c>
      <c r="J235" s="30">
        <f t="shared" si="79"/>
        <v>3127.85</v>
      </c>
      <c r="K235" s="19">
        <f t="shared" si="80"/>
        <v>125.114</v>
      </c>
    </row>
    <row r="236" spans="1:11" s="13" customFormat="1" ht="26.4" outlineLevel="1" x14ac:dyDescent="0.25">
      <c r="A236" s="36"/>
      <c r="B236" s="58">
        <v>9005561103055</v>
      </c>
      <c r="C236" s="15" t="s">
        <v>326</v>
      </c>
      <c r="D236" s="258"/>
      <c r="E236" s="265" t="s">
        <v>2322</v>
      </c>
      <c r="F236" s="247">
        <v>25</v>
      </c>
      <c r="G236" s="247" t="s">
        <v>52</v>
      </c>
      <c r="H236" s="30">
        <f t="shared" si="78"/>
        <v>2585</v>
      </c>
      <c r="I236" s="77">
        <v>103.4</v>
      </c>
      <c r="J236" s="30">
        <f t="shared" si="79"/>
        <v>3127.85</v>
      </c>
      <c r="K236" s="19">
        <f t="shared" si="80"/>
        <v>125.114</v>
      </c>
    </row>
    <row r="237" spans="1:11" s="13" customFormat="1" ht="26.4" outlineLevel="1" x14ac:dyDescent="0.25">
      <c r="A237" s="36"/>
      <c r="B237" s="58">
        <v>9005561103062</v>
      </c>
      <c r="C237" s="15" t="s">
        <v>327</v>
      </c>
      <c r="D237" s="258"/>
      <c r="E237" s="265" t="s">
        <v>2322</v>
      </c>
      <c r="F237" s="247">
        <v>25</v>
      </c>
      <c r="G237" s="247" t="s">
        <v>52</v>
      </c>
      <c r="H237" s="30">
        <f t="shared" si="78"/>
        <v>2585</v>
      </c>
      <c r="I237" s="77">
        <v>103.4</v>
      </c>
      <c r="J237" s="30">
        <f t="shared" si="79"/>
        <v>3127.85</v>
      </c>
      <c r="K237" s="19">
        <f t="shared" si="80"/>
        <v>125.114</v>
      </c>
    </row>
    <row r="238" spans="1:11" s="13" customFormat="1" ht="26.4" outlineLevel="1" x14ac:dyDescent="0.25">
      <c r="A238" s="36"/>
      <c r="B238" s="58">
        <v>9005561103147</v>
      </c>
      <c r="C238" s="15" t="s">
        <v>328</v>
      </c>
      <c r="D238" s="258"/>
      <c r="E238" s="265" t="s">
        <v>2322</v>
      </c>
      <c r="F238" s="247">
        <v>25</v>
      </c>
      <c r="G238" s="247" t="s">
        <v>52</v>
      </c>
      <c r="H238" s="30">
        <f t="shared" si="78"/>
        <v>2930</v>
      </c>
      <c r="I238" s="77">
        <v>117.2</v>
      </c>
      <c r="J238" s="30">
        <f t="shared" si="79"/>
        <v>3545.2999999999997</v>
      </c>
      <c r="K238" s="19">
        <f t="shared" si="80"/>
        <v>141.81200000000001</v>
      </c>
    </row>
    <row r="239" spans="1:11" s="13" customFormat="1" ht="26.4" outlineLevel="1" x14ac:dyDescent="0.25">
      <c r="A239" s="36"/>
      <c r="B239" s="58">
        <v>9005561103154</v>
      </c>
      <c r="C239" s="15" t="s">
        <v>329</v>
      </c>
      <c r="D239" s="258"/>
      <c r="E239" s="265" t="s">
        <v>2322</v>
      </c>
      <c r="F239" s="247">
        <v>25</v>
      </c>
      <c r="G239" s="247" t="s">
        <v>52</v>
      </c>
      <c r="H239" s="30">
        <f t="shared" si="78"/>
        <v>2930</v>
      </c>
      <c r="I239" s="77">
        <v>117.2</v>
      </c>
      <c r="J239" s="30">
        <f t="shared" si="79"/>
        <v>3545.2999999999997</v>
      </c>
      <c r="K239" s="19">
        <f t="shared" si="80"/>
        <v>141.81200000000001</v>
      </c>
    </row>
    <row r="240" spans="1:11" s="13" customFormat="1" ht="26.4" outlineLevel="1" x14ac:dyDescent="0.25">
      <c r="A240" s="36"/>
      <c r="B240" s="58">
        <v>9005561103161</v>
      </c>
      <c r="C240" s="15" t="s">
        <v>330</v>
      </c>
      <c r="D240" s="258"/>
      <c r="E240" s="265" t="s">
        <v>2322</v>
      </c>
      <c r="F240" s="247">
        <v>25</v>
      </c>
      <c r="G240" s="247" t="s">
        <v>52</v>
      </c>
      <c r="H240" s="30">
        <f t="shared" si="78"/>
        <v>2930</v>
      </c>
      <c r="I240" s="77">
        <v>117.2</v>
      </c>
      <c r="J240" s="30">
        <f t="shared" si="79"/>
        <v>3545.2999999999997</v>
      </c>
      <c r="K240" s="19">
        <f t="shared" si="80"/>
        <v>141.81200000000001</v>
      </c>
    </row>
    <row r="241" spans="1:11" s="13" customFormat="1" ht="26.4" outlineLevel="1" x14ac:dyDescent="0.25">
      <c r="A241" s="36"/>
      <c r="B241" s="58">
        <v>9005561103109</v>
      </c>
      <c r="C241" s="15" t="s">
        <v>331</v>
      </c>
      <c r="D241" s="258"/>
      <c r="E241" s="265" t="s">
        <v>2322</v>
      </c>
      <c r="F241" s="247">
        <v>25</v>
      </c>
      <c r="G241" s="247" t="s">
        <v>52</v>
      </c>
      <c r="H241" s="30">
        <f t="shared" si="78"/>
        <v>2930</v>
      </c>
      <c r="I241" s="77">
        <v>117.2</v>
      </c>
      <c r="J241" s="30">
        <f t="shared" si="79"/>
        <v>3545.2999999999997</v>
      </c>
      <c r="K241" s="19">
        <f t="shared" si="80"/>
        <v>141.81200000000001</v>
      </c>
    </row>
    <row r="242" spans="1:11" s="13" customFormat="1" ht="26.4" outlineLevel="1" x14ac:dyDescent="0.25">
      <c r="A242" s="36"/>
      <c r="B242" s="58">
        <v>9005561103116</v>
      </c>
      <c r="C242" s="15" t="s">
        <v>332</v>
      </c>
      <c r="D242" s="258"/>
      <c r="E242" s="265" t="s">
        <v>2322</v>
      </c>
      <c r="F242" s="247">
        <v>25</v>
      </c>
      <c r="G242" s="247" t="s">
        <v>52</v>
      </c>
      <c r="H242" s="30">
        <f t="shared" si="78"/>
        <v>2930</v>
      </c>
      <c r="I242" s="77">
        <v>117.2</v>
      </c>
      <c r="J242" s="30">
        <f t="shared" si="79"/>
        <v>3545.2999999999997</v>
      </c>
      <c r="K242" s="19">
        <f t="shared" si="80"/>
        <v>141.81200000000001</v>
      </c>
    </row>
    <row r="243" spans="1:11" s="13" customFormat="1" ht="26.4" outlineLevel="1" x14ac:dyDescent="0.25">
      <c r="A243" s="36"/>
      <c r="B243" s="58">
        <v>9005561103123</v>
      </c>
      <c r="C243" s="15" t="s">
        <v>333</v>
      </c>
      <c r="D243" s="258"/>
      <c r="E243" s="265" t="s">
        <v>2322</v>
      </c>
      <c r="F243" s="247">
        <v>25</v>
      </c>
      <c r="G243" s="247" t="s">
        <v>52</v>
      </c>
      <c r="H243" s="30">
        <f t="shared" si="78"/>
        <v>2930</v>
      </c>
      <c r="I243" s="77">
        <v>117.2</v>
      </c>
      <c r="J243" s="30">
        <f t="shared" si="79"/>
        <v>3545.2999999999997</v>
      </c>
      <c r="K243" s="19">
        <f t="shared" si="80"/>
        <v>141.81200000000001</v>
      </c>
    </row>
    <row r="244" spans="1:11" s="13" customFormat="1" ht="26.4" outlineLevel="1" x14ac:dyDescent="0.25">
      <c r="A244" s="36"/>
      <c r="B244" s="58">
        <v>9005561103130</v>
      </c>
      <c r="C244" s="15" t="s">
        <v>334</v>
      </c>
      <c r="D244" s="258"/>
      <c r="E244" s="265" t="s">
        <v>2322</v>
      </c>
      <c r="F244" s="247">
        <v>25</v>
      </c>
      <c r="G244" s="247" t="s">
        <v>52</v>
      </c>
      <c r="H244" s="30">
        <f t="shared" si="78"/>
        <v>2930</v>
      </c>
      <c r="I244" s="77">
        <v>117.2</v>
      </c>
      <c r="J244" s="30">
        <f t="shared" si="79"/>
        <v>3545.2999999999997</v>
      </c>
      <c r="K244" s="19">
        <f t="shared" si="80"/>
        <v>141.81200000000001</v>
      </c>
    </row>
    <row r="245" spans="1:11" s="13" customFormat="1" ht="26.4" outlineLevel="1" x14ac:dyDescent="0.25">
      <c r="A245" s="36"/>
      <c r="B245" s="58">
        <v>9005561103215</v>
      </c>
      <c r="C245" s="15" t="s">
        <v>335</v>
      </c>
      <c r="D245" s="258"/>
      <c r="E245" s="265" t="s">
        <v>2322</v>
      </c>
      <c r="F245" s="247">
        <v>25</v>
      </c>
      <c r="G245" s="247" t="s">
        <v>52</v>
      </c>
      <c r="H245" s="30">
        <f t="shared" si="78"/>
        <v>3485</v>
      </c>
      <c r="I245" s="77">
        <v>139.4</v>
      </c>
      <c r="J245" s="30">
        <f t="shared" si="79"/>
        <v>4216.8499999999995</v>
      </c>
      <c r="K245" s="19">
        <f t="shared" si="80"/>
        <v>168.67400000000001</v>
      </c>
    </row>
    <row r="246" spans="1:11" s="13" customFormat="1" ht="26.4" outlineLevel="1" x14ac:dyDescent="0.25">
      <c r="A246" s="36"/>
      <c r="B246" s="58">
        <v>9005561103222</v>
      </c>
      <c r="C246" s="15" t="s">
        <v>336</v>
      </c>
      <c r="D246" s="258"/>
      <c r="E246" s="265" t="s">
        <v>2322</v>
      </c>
      <c r="F246" s="247">
        <v>25</v>
      </c>
      <c r="G246" s="247" t="s">
        <v>52</v>
      </c>
      <c r="H246" s="30">
        <f t="shared" si="78"/>
        <v>3485</v>
      </c>
      <c r="I246" s="77">
        <v>139.4</v>
      </c>
      <c r="J246" s="30">
        <f t="shared" si="53"/>
        <v>4216.8499999999995</v>
      </c>
      <c r="K246" s="19">
        <f t="shared" si="64"/>
        <v>168.67400000000001</v>
      </c>
    </row>
    <row r="247" spans="1:11" s="13" customFormat="1" ht="26.4" outlineLevel="1" x14ac:dyDescent="0.25">
      <c r="A247" s="36"/>
      <c r="B247" s="58">
        <v>9005561103239</v>
      </c>
      <c r="C247" s="15" t="s">
        <v>337</v>
      </c>
      <c r="D247" s="258"/>
      <c r="E247" s="265" t="s">
        <v>2322</v>
      </c>
      <c r="F247" s="247">
        <v>25</v>
      </c>
      <c r="G247" s="247" t="s">
        <v>52</v>
      </c>
      <c r="H247" s="30">
        <f t="shared" si="78"/>
        <v>3485</v>
      </c>
      <c r="I247" s="77">
        <v>139.4</v>
      </c>
      <c r="J247" s="30">
        <f t="shared" si="53"/>
        <v>4216.8499999999995</v>
      </c>
      <c r="K247" s="19">
        <f t="shared" si="64"/>
        <v>168.67400000000001</v>
      </c>
    </row>
    <row r="248" spans="1:11" s="13" customFormat="1" ht="26.4" outlineLevel="1" x14ac:dyDescent="0.25">
      <c r="A248" s="36"/>
      <c r="B248" s="58">
        <v>9005561103178</v>
      </c>
      <c r="C248" s="15" t="s">
        <v>338</v>
      </c>
      <c r="D248" s="258"/>
      <c r="E248" s="265" t="s">
        <v>2322</v>
      </c>
      <c r="F248" s="247">
        <v>25</v>
      </c>
      <c r="G248" s="247" t="s">
        <v>52</v>
      </c>
      <c r="H248" s="30">
        <f t="shared" si="78"/>
        <v>3485</v>
      </c>
      <c r="I248" s="77">
        <v>139.4</v>
      </c>
      <c r="J248" s="30">
        <f t="shared" si="53"/>
        <v>4216.8499999999995</v>
      </c>
      <c r="K248" s="19">
        <f t="shared" si="64"/>
        <v>168.67400000000001</v>
      </c>
    </row>
    <row r="249" spans="1:11" s="13" customFormat="1" ht="26.4" outlineLevel="1" x14ac:dyDescent="0.25">
      <c r="A249" s="36"/>
      <c r="B249" s="58">
        <v>9005561103185</v>
      </c>
      <c r="C249" s="15" t="s">
        <v>339</v>
      </c>
      <c r="D249" s="258"/>
      <c r="E249" s="265" t="s">
        <v>2322</v>
      </c>
      <c r="F249" s="247">
        <v>25</v>
      </c>
      <c r="G249" s="247" t="s">
        <v>52</v>
      </c>
      <c r="H249" s="30">
        <f t="shared" si="78"/>
        <v>3485</v>
      </c>
      <c r="I249" s="77">
        <v>139.4</v>
      </c>
      <c r="J249" s="30">
        <f t="shared" si="53"/>
        <v>4216.8499999999995</v>
      </c>
      <c r="K249" s="19">
        <f t="shared" si="64"/>
        <v>168.67400000000001</v>
      </c>
    </row>
    <row r="250" spans="1:11" s="13" customFormat="1" ht="26.4" outlineLevel="1" x14ac:dyDescent="0.25">
      <c r="A250" s="36"/>
      <c r="B250" s="58">
        <v>9005561103192</v>
      </c>
      <c r="C250" s="15" t="s">
        <v>340</v>
      </c>
      <c r="D250" s="258"/>
      <c r="E250" s="265" t="s">
        <v>2322</v>
      </c>
      <c r="F250" s="247">
        <v>25</v>
      </c>
      <c r="G250" s="247" t="s">
        <v>52</v>
      </c>
      <c r="H250" s="30">
        <f t="shared" si="78"/>
        <v>3485</v>
      </c>
      <c r="I250" s="77">
        <v>139.4</v>
      </c>
      <c r="J250" s="30">
        <f t="shared" ref="J250:J258" si="81">H250*1.21</f>
        <v>4216.8499999999995</v>
      </c>
      <c r="K250" s="19">
        <f t="shared" ref="K250:K258" si="82">I250*1.21</f>
        <v>168.67400000000001</v>
      </c>
    </row>
    <row r="251" spans="1:11" s="13" customFormat="1" ht="26.4" outlineLevel="1" x14ac:dyDescent="0.25">
      <c r="A251" s="36"/>
      <c r="B251" s="58">
        <v>9005561103208</v>
      </c>
      <c r="C251" s="15" t="s">
        <v>341</v>
      </c>
      <c r="D251" s="258"/>
      <c r="E251" s="265" t="s">
        <v>2322</v>
      </c>
      <c r="F251" s="247">
        <v>25</v>
      </c>
      <c r="G251" s="247" t="s">
        <v>52</v>
      </c>
      <c r="H251" s="30">
        <f t="shared" si="78"/>
        <v>3485</v>
      </c>
      <c r="I251" s="77">
        <v>139.4</v>
      </c>
      <c r="J251" s="30">
        <f t="shared" si="81"/>
        <v>4216.8499999999995</v>
      </c>
      <c r="K251" s="19">
        <f t="shared" si="82"/>
        <v>168.67400000000001</v>
      </c>
    </row>
    <row r="252" spans="1:11" s="13" customFormat="1" ht="26.4" outlineLevel="1" x14ac:dyDescent="0.25">
      <c r="A252" s="36"/>
      <c r="B252" s="58">
        <v>9005561285980</v>
      </c>
      <c r="C252" s="15" t="s">
        <v>342</v>
      </c>
      <c r="D252" s="258"/>
      <c r="E252" s="265" t="s">
        <v>2322</v>
      </c>
      <c r="F252" s="247">
        <v>25</v>
      </c>
      <c r="G252" s="247" t="s">
        <v>52</v>
      </c>
      <c r="H252" s="30">
        <f t="shared" si="78"/>
        <v>2585</v>
      </c>
      <c r="I252" s="77">
        <v>103.4</v>
      </c>
      <c r="J252" s="30">
        <f t="shared" si="81"/>
        <v>3127.85</v>
      </c>
      <c r="K252" s="19">
        <f t="shared" si="82"/>
        <v>125.114</v>
      </c>
    </row>
    <row r="253" spans="1:11" s="13" customFormat="1" ht="26.4" outlineLevel="1" x14ac:dyDescent="0.25">
      <c r="A253" s="36"/>
      <c r="B253" s="58">
        <v>9005561286000</v>
      </c>
      <c r="C253" s="15" t="s">
        <v>343</v>
      </c>
      <c r="D253" s="258"/>
      <c r="E253" s="265" t="s">
        <v>2322</v>
      </c>
      <c r="F253" s="247">
        <v>25</v>
      </c>
      <c r="G253" s="247" t="s">
        <v>52</v>
      </c>
      <c r="H253" s="30">
        <f t="shared" si="78"/>
        <v>2585</v>
      </c>
      <c r="I253" s="77">
        <v>103.4</v>
      </c>
      <c r="J253" s="30">
        <f t="shared" si="81"/>
        <v>3127.85</v>
      </c>
      <c r="K253" s="19">
        <f t="shared" si="82"/>
        <v>125.114</v>
      </c>
    </row>
    <row r="254" spans="1:11" s="13" customFormat="1" ht="26.4" outlineLevel="1" x14ac:dyDescent="0.25">
      <c r="A254" s="36"/>
      <c r="B254" s="58">
        <v>9005561286024</v>
      </c>
      <c r="C254" s="15" t="s">
        <v>344</v>
      </c>
      <c r="D254" s="258"/>
      <c r="E254" s="265" t="s">
        <v>2322</v>
      </c>
      <c r="F254" s="247">
        <v>25</v>
      </c>
      <c r="G254" s="247" t="s">
        <v>52</v>
      </c>
      <c r="H254" s="30">
        <f t="shared" si="78"/>
        <v>2585</v>
      </c>
      <c r="I254" s="77">
        <v>103.4</v>
      </c>
      <c r="J254" s="30">
        <f t="shared" si="81"/>
        <v>3127.85</v>
      </c>
      <c r="K254" s="19">
        <f t="shared" si="82"/>
        <v>125.114</v>
      </c>
    </row>
    <row r="255" spans="1:11" s="13" customFormat="1" ht="26.4" outlineLevel="1" x14ac:dyDescent="0.25">
      <c r="A255" s="36"/>
      <c r="B255" s="58">
        <v>9005561286048</v>
      </c>
      <c r="C255" s="15" t="s">
        <v>345</v>
      </c>
      <c r="D255" s="258"/>
      <c r="E255" s="265" t="s">
        <v>2322</v>
      </c>
      <c r="F255" s="247">
        <v>25</v>
      </c>
      <c r="G255" s="247" t="s">
        <v>52</v>
      </c>
      <c r="H255" s="30">
        <f t="shared" si="78"/>
        <v>2585</v>
      </c>
      <c r="I255" s="77">
        <v>103.4</v>
      </c>
      <c r="J255" s="30">
        <f t="shared" si="81"/>
        <v>3127.85</v>
      </c>
      <c r="K255" s="19">
        <f t="shared" si="82"/>
        <v>125.114</v>
      </c>
    </row>
    <row r="256" spans="1:11" s="13" customFormat="1" ht="26.4" outlineLevel="1" x14ac:dyDescent="0.25">
      <c r="A256" s="36"/>
      <c r="B256" s="58">
        <v>9005561286062</v>
      </c>
      <c r="C256" s="15" t="s">
        <v>346</v>
      </c>
      <c r="D256" s="258"/>
      <c r="E256" s="265" t="s">
        <v>2322</v>
      </c>
      <c r="F256" s="247">
        <v>25</v>
      </c>
      <c r="G256" s="247" t="s">
        <v>52</v>
      </c>
      <c r="H256" s="30">
        <f t="shared" si="78"/>
        <v>2585</v>
      </c>
      <c r="I256" s="77">
        <v>103.4</v>
      </c>
      <c r="J256" s="30">
        <f t="shared" si="81"/>
        <v>3127.85</v>
      </c>
      <c r="K256" s="19">
        <f t="shared" si="82"/>
        <v>125.114</v>
      </c>
    </row>
    <row r="257" spans="1:11" s="13" customFormat="1" ht="26.4" outlineLevel="1" x14ac:dyDescent="0.25">
      <c r="A257" s="36"/>
      <c r="B257" s="58">
        <v>9005561286086</v>
      </c>
      <c r="C257" s="15" t="s">
        <v>347</v>
      </c>
      <c r="D257" s="258"/>
      <c r="E257" s="265" t="s">
        <v>2322</v>
      </c>
      <c r="F257" s="247">
        <v>25</v>
      </c>
      <c r="G257" s="247" t="s">
        <v>52</v>
      </c>
      <c r="H257" s="30">
        <f t="shared" si="78"/>
        <v>2585</v>
      </c>
      <c r="I257" s="77">
        <v>103.4</v>
      </c>
      <c r="J257" s="30">
        <f t="shared" si="81"/>
        <v>3127.85</v>
      </c>
      <c r="K257" s="19">
        <f t="shared" si="82"/>
        <v>125.114</v>
      </c>
    </row>
    <row r="258" spans="1:11" s="13" customFormat="1" ht="26.4" outlineLevel="1" x14ac:dyDescent="0.25">
      <c r="A258" s="36"/>
      <c r="B258" s="58">
        <v>9005561286109</v>
      </c>
      <c r="C258" s="15" t="s">
        <v>348</v>
      </c>
      <c r="D258" s="258"/>
      <c r="E258" s="265" t="s">
        <v>2322</v>
      </c>
      <c r="F258" s="247">
        <v>25</v>
      </c>
      <c r="G258" s="247" t="s">
        <v>52</v>
      </c>
      <c r="H258" s="30">
        <f t="shared" si="78"/>
        <v>2585</v>
      </c>
      <c r="I258" s="77">
        <v>103.4</v>
      </c>
      <c r="J258" s="30">
        <f t="shared" si="81"/>
        <v>3127.85</v>
      </c>
      <c r="K258" s="19">
        <f t="shared" si="82"/>
        <v>125.114</v>
      </c>
    </row>
    <row r="259" spans="1:11" s="13" customFormat="1" ht="26.4" outlineLevel="1" x14ac:dyDescent="0.25">
      <c r="A259" s="36"/>
      <c r="B259" s="58">
        <v>9005561103284</v>
      </c>
      <c r="C259" s="15" t="s">
        <v>349</v>
      </c>
      <c r="D259" s="258"/>
      <c r="E259" s="265" t="s">
        <v>2322</v>
      </c>
      <c r="F259" s="247">
        <v>25</v>
      </c>
      <c r="G259" s="247" t="s">
        <v>52</v>
      </c>
      <c r="H259" s="30"/>
      <c r="I259" s="77" t="s">
        <v>252</v>
      </c>
      <c r="J259" s="30"/>
      <c r="K259" s="19"/>
    </row>
    <row r="260" spans="1:11" s="13" customFormat="1" ht="26.4" outlineLevel="1" x14ac:dyDescent="0.25">
      <c r="A260" s="36"/>
      <c r="B260" s="58">
        <v>9005561103291</v>
      </c>
      <c r="C260" s="15" t="s">
        <v>350</v>
      </c>
      <c r="D260" s="258"/>
      <c r="E260" s="265" t="s">
        <v>2322</v>
      </c>
      <c r="F260" s="247">
        <v>25</v>
      </c>
      <c r="G260" s="247" t="s">
        <v>52</v>
      </c>
      <c r="H260" s="30"/>
      <c r="I260" s="77" t="s">
        <v>252</v>
      </c>
      <c r="J260" s="30"/>
      <c r="K260" s="19"/>
    </row>
    <row r="261" spans="1:11" s="13" customFormat="1" ht="26.4" outlineLevel="1" x14ac:dyDescent="0.25">
      <c r="A261" s="36"/>
      <c r="B261" s="58">
        <v>9005561103307</v>
      </c>
      <c r="C261" s="15" t="s">
        <v>351</v>
      </c>
      <c r="D261" s="258"/>
      <c r="E261" s="265" t="s">
        <v>2322</v>
      </c>
      <c r="F261" s="247">
        <v>25</v>
      </c>
      <c r="G261" s="247" t="s">
        <v>52</v>
      </c>
      <c r="H261" s="30"/>
      <c r="I261" s="77" t="s">
        <v>252</v>
      </c>
      <c r="J261" s="30"/>
      <c r="K261" s="19"/>
    </row>
    <row r="262" spans="1:11" s="13" customFormat="1" ht="26.4" outlineLevel="1" x14ac:dyDescent="0.25">
      <c r="A262" s="36"/>
      <c r="B262" s="58">
        <v>9005561103246</v>
      </c>
      <c r="C262" s="15" t="s">
        <v>352</v>
      </c>
      <c r="D262" s="258"/>
      <c r="E262" s="265" t="s">
        <v>2322</v>
      </c>
      <c r="F262" s="247">
        <v>25</v>
      </c>
      <c r="G262" s="247" t="s">
        <v>52</v>
      </c>
      <c r="H262" s="30"/>
      <c r="I262" s="77" t="s">
        <v>252</v>
      </c>
      <c r="J262" s="30"/>
      <c r="K262" s="19"/>
    </row>
    <row r="263" spans="1:11" s="13" customFormat="1" ht="26.4" outlineLevel="1" x14ac:dyDescent="0.25">
      <c r="A263" s="36"/>
      <c r="B263" s="58">
        <v>9005561103253</v>
      </c>
      <c r="C263" s="15" t="s">
        <v>353</v>
      </c>
      <c r="D263" s="258"/>
      <c r="E263" s="265" t="s">
        <v>2322</v>
      </c>
      <c r="F263" s="247">
        <v>25</v>
      </c>
      <c r="G263" s="247" t="s">
        <v>52</v>
      </c>
      <c r="H263" s="30"/>
      <c r="I263" s="77" t="s">
        <v>252</v>
      </c>
      <c r="J263" s="30"/>
      <c r="K263" s="19"/>
    </row>
    <row r="264" spans="1:11" s="13" customFormat="1" ht="26.4" outlineLevel="1" x14ac:dyDescent="0.25">
      <c r="A264" s="36"/>
      <c r="B264" s="58">
        <v>9005561103260</v>
      </c>
      <c r="C264" s="15" t="s">
        <v>354</v>
      </c>
      <c r="D264" s="258"/>
      <c r="E264" s="265" t="s">
        <v>2322</v>
      </c>
      <c r="F264" s="247">
        <v>25</v>
      </c>
      <c r="G264" s="247" t="s">
        <v>52</v>
      </c>
      <c r="H264" s="30"/>
      <c r="I264" s="77" t="s">
        <v>252</v>
      </c>
      <c r="J264" s="30"/>
      <c r="K264" s="19"/>
    </row>
    <row r="265" spans="1:11" s="13" customFormat="1" ht="26.4" outlineLevel="1" x14ac:dyDescent="0.25">
      <c r="A265" s="36"/>
      <c r="B265" s="58">
        <v>9005561103277</v>
      </c>
      <c r="C265" s="15" t="s">
        <v>355</v>
      </c>
      <c r="D265" s="258"/>
      <c r="E265" s="265" t="s">
        <v>2322</v>
      </c>
      <c r="F265" s="247">
        <v>25</v>
      </c>
      <c r="G265" s="247" t="s">
        <v>52</v>
      </c>
      <c r="H265" s="30"/>
      <c r="I265" s="77" t="s">
        <v>252</v>
      </c>
      <c r="J265" s="30"/>
      <c r="K265" s="19"/>
    </row>
    <row r="266" spans="1:11" s="13" customFormat="1" ht="26.4" outlineLevel="1" x14ac:dyDescent="0.25">
      <c r="A266" s="36"/>
      <c r="B266" s="65">
        <v>9005561103635</v>
      </c>
      <c r="C266" s="406" t="s">
        <v>356</v>
      </c>
      <c r="D266" s="338">
        <v>2729</v>
      </c>
      <c r="E266" s="423" t="s">
        <v>2323</v>
      </c>
      <c r="F266" s="52">
        <v>25</v>
      </c>
      <c r="G266" s="52" t="s">
        <v>52</v>
      </c>
      <c r="H266" s="53">
        <f t="shared" ref="H266:H293" si="83">I266*F266</f>
        <v>3030</v>
      </c>
      <c r="I266" s="157">
        <v>121.2</v>
      </c>
      <c r="J266" s="157">
        <f t="shared" si="53"/>
        <v>3666.2999999999997</v>
      </c>
      <c r="K266" s="255">
        <f t="shared" ref="K266:K284" si="84">I266*1.21</f>
        <v>146.65199999999999</v>
      </c>
    </row>
    <row r="267" spans="1:11" s="13" customFormat="1" ht="26.4" outlineLevel="1" x14ac:dyDescent="0.25">
      <c r="A267" s="36"/>
      <c r="B267" s="58">
        <v>9005561103642</v>
      </c>
      <c r="C267" s="15" t="s">
        <v>357</v>
      </c>
      <c r="D267" s="258"/>
      <c r="E267" s="265" t="s">
        <v>2323</v>
      </c>
      <c r="F267" s="247">
        <v>25</v>
      </c>
      <c r="G267" s="247" t="s">
        <v>52</v>
      </c>
      <c r="H267" s="30">
        <f t="shared" si="83"/>
        <v>3030</v>
      </c>
      <c r="I267" s="77">
        <v>121.2</v>
      </c>
      <c r="J267" s="30">
        <f t="shared" ref="J267:J280" si="85">H267*1.21</f>
        <v>3666.2999999999997</v>
      </c>
      <c r="K267" s="19">
        <f t="shared" ref="K267:K280" si="86">I267*1.21</f>
        <v>146.65199999999999</v>
      </c>
    </row>
    <row r="268" spans="1:11" s="13" customFormat="1" ht="26.4" outlineLevel="1" x14ac:dyDescent="0.25">
      <c r="A268" s="36"/>
      <c r="B268" s="58">
        <v>9005561103659</v>
      </c>
      <c r="C268" s="15" t="s">
        <v>358</v>
      </c>
      <c r="D268" s="258"/>
      <c r="E268" s="265" t="s">
        <v>2323</v>
      </c>
      <c r="F268" s="247">
        <v>25</v>
      </c>
      <c r="G268" s="247" t="s">
        <v>52</v>
      </c>
      <c r="H268" s="30">
        <f t="shared" si="83"/>
        <v>3030</v>
      </c>
      <c r="I268" s="77">
        <v>121.2</v>
      </c>
      <c r="J268" s="30">
        <f t="shared" si="85"/>
        <v>3666.2999999999997</v>
      </c>
      <c r="K268" s="19">
        <f t="shared" si="86"/>
        <v>146.65199999999999</v>
      </c>
    </row>
    <row r="269" spans="1:11" s="13" customFormat="1" ht="26.4" outlineLevel="1" x14ac:dyDescent="0.25">
      <c r="A269" s="36"/>
      <c r="B269" s="58">
        <v>9005561103598</v>
      </c>
      <c r="C269" s="15" t="s">
        <v>359</v>
      </c>
      <c r="D269" s="258"/>
      <c r="E269" s="265" t="s">
        <v>2323</v>
      </c>
      <c r="F269" s="247">
        <v>25</v>
      </c>
      <c r="G269" s="247" t="s">
        <v>52</v>
      </c>
      <c r="H269" s="30">
        <f t="shared" si="83"/>
        <v>3030</v>
      </c>
      <c r="I269" s="77">
        <v>121.2</v>
      </c>
      <c r="J269" s="30">
        <f t="shared" si="85"/>
        <v>3666.2999999999997</v>
      </c>
      <c r="K269" s="19">
        <f t="shared" si="86"/>
        <v>146.65199999999999</v>
      </c>
    </row>
    <row r="270" spans="1:11" s="13" customFormat="1" ht="26.4" outlineLevel="1" x14ac:dyDescent="0.25">
      <c r="A270" s="36"/>
      <c r="B270" s="58">
        <v>9005561103604</v>
      </c>
      <c r="C270" s="15" t="s">
        <v>360</v>
      </c>
      <c r="D270" s="258"/>
      <c r="E270" s="265" t="s">
        <v>2323</v>
      </c>
      <c r="F270" s="247">
        <v>25</v>
      </c>
      <c r="G270" s="247" t="s">
        <v>52</v>
      </c>
      <c r="H270" s="30">
        <f t="shared" si="83"/>
        <v>3030</v>
      </c>
      <c r="I270" s="77">
        <v>121.2</v>
      </c>
      <c r="J270" s="30">
        <f t="shared" si="85"/>
        <v>3666.2999999999997</v>
      </c>
      <c r="K270" s="19">
        <f t="shared" si="86"/>
        <v>146.65199999999999</v>
      </c>
    </row>
    <row r="271" spans="1:11" s="13" customFormat="1" ht="26.4" outlineLevel="1" x14ac:dyDescent="0.25">
      <c r="A271" s="36"/>
      <c r="B271" s="58">
        <v>9005561103611</v>
      </c>
      <c r="C271" s="15" t="s">
        <v>361</v>
      </c>
      <c r="D271" s="258"/>
      <c r="E271" s="265" t="s">
        <v>2323</v>
      </c>
      <c r="F271" s="247">
        <v>25</v>
      </c>
      <c r="G271" s="247" t="s">
        <v>52</v>
      </c>
      <c r="H271" s="30">
        <f t="shared" si="83"/>
        <v>3030</v>
      </c>
      <c r="I271" s="77">
        <v>121.2</v>
      </c>
      <c r="J271" s="30">
        <f t="shared" si="85"/>
        <v>3666.2999999999997</v>
      </c>
      <c r="K271" s="19">
        <f t="shared" si="86"/>
        <v>146.65199999999999</v>
      </c>
    </row>
    <row r="272" spans="1:11" s="13" customFormat="1" ht="26.4" outlineLevel="1" x14ac:dyDescent="0.25">
      <c r="A272" s="36"/>
      <c r="B272" s="58">
        <v>9005561103628</v>
      </c>
      <c r="C272" s="15" t="s">
        <v>362</v>
      </c>
      <c r="D272" s="258"/>
      <c r="E272" s="265" t="s">
        <v>2323</v>
      </c>
      <c r="F272" s="247">
        <v>25</v>
      </c>
      <c r="G272" s="247" t="s">
        <v>52</v>
      </c>
      <c r="H272" s="30">
        <f t="shared" si="83"/>
        <v>3030</v>
      </c>
      <c r="I272" s="77">
        <v>121.2</v>
      </c>
      <c r="J272" s="30">
        <f t="shared" si="85"/>
        <v>3666.2999999999997</v>
      </c>
      <c r="K272" s="19">
        <f t="shared" si="86"/>
        <v>146.65199999999999</v>
      </c>
    </row>
    <row r="273" spans="1:11" s="13" customFormat="1" ht="26.4" outlineLevel="1" x14ac:dyDescent="0.25">
      <c r="A273" s="36"/>
      <c r="B273" s="58">
        <v>9005561103703</v>
      </c>
      <c r="C273" s="15" t="s">
        <v>363</v>
      </c>
      <c r="D273" s="258"/>
      <c r="E273" s="265" t="s">
        <v>2323</v>
      </c>
      <c r="F273" s="247">
        <v>25</v>
      </c>
      <c r="G273" s="247" t="s">
        <v>52</v>
      </c>
      <c r="H273" s="30">
        <f t="shared" si="83"/>
        <v>3392.4999999999995</v>
      </c>
      <c r="I273" s="77">
        <v>135.69999999999999</v>
      </c>
      <c r="J273" s="30">
        <f t="shared" si="85"/>
        <v>4104.9249999999993</v>
      </c>
      <c r="K273" s="19">
        <f t="shared" si="86"/>
        <v>164.19699999999997</v>
      </c>
    </row>
    <row r="274" spans="1:11" s="13" customFormat="1" ht="26.4" outlineLevel="1" x14ac:dyDescent="0.25">
      <c r="A274" s="36"/>
      <c r="B274" s="58">
        <v>9005561103710</v>
      </c>
      <c r="C274" s="15" t="s">
        <v>364</v>
      </c>
      <c r="D274" s="258"/>
      <c r="E274" s="265" t="s">
        <v>2323</v>
      </c>
      <c r="F274" s="247">
        <v>25</v>
      </c>
      <c r="G274" s="247" t="s">
        <v>52</v>
      </c>
      <c r="H274" s="30">
        <f t="shared" si="83"/>
        <v>3392.4999999999995</v>
      </c>
      <c r="I274" s="77">
        <v>135.69999999999999</v>
      </c>
      <c r="J274" s="30">
        <f t="shared" si="85"/>
        <v>4104.9249999999993</v>
      </c>
      <c r="K274" s="19">
        <f t="shared" si="86"/>
        <v>164.19699999999997</v>
      </c>
    </row>
    <row r="275" spans="1:11" s="13" customFormat="1" ht="26.4" outlineLevel="1" x14ac:dyDescent="0.25">
      <c r="A275" s="36"/>
      <c r="B275" s="58">
        <v>9005561103727</v>
      </c>
      <c r="C275" s="15" t="s">
        <v>365</v>
      </c>
      <c r="D275" s="258"/>
      <c r="E275" s="265" t="s">
        <v>2323</v>
      </c>
      <c r="F275" s="247">
        <v>25</v>
      </c>
      <c r="G275" s="247" t="s">
        <v>52</v>
      </c>
      <c r="H275" s="30">
        <f t="shared" si="83"/>
        <v>3392.4999999999995</v>
      </c>
      <c r="I275" s="77">
        <v>135.69999999999999</v>
      </c>
      <c r="J275" s="30">
        <f t="shared" si="85"/>
        <v>4104.9249999999993</v>
      </c>
      <c r="K275" s="19">
        <f t="shared" si="86"/>
        <v>164.19699999999997</v>
      </c>
    </row>
    <row r="276" spans="1:11" s="13" customFormat="1" ht="26.4" outlineLevel="1" x14ac:dyDescent="0.25">
      <c r="A276" s="36"/>
      <c r="B276" s="58">
        <v>9005561103666</v>
      </c>
      <c r="C276" s="15" t="s">
        <v>366</v>
      </c>
      <c r="D276" s="258"/>
      <c r="E276" s="265" t="s">
        <v>2323</v>
      </c>
      <c r="F276" s="247">
        <v>25</v>
      </c>
      <c r="G276" s="247" t="s">
        <v>52</v>
      </c>
      <c r="H276" s="30">
        <f t="shared" si="83"/>
        <v>3392.4999999999995</v>
      </c>
      <c r="I276" s="77">
        <v>135.69999999999999</v>
      </c>
      <c r="J276" s="30">
        <f t="shared" si="85"/>
        <v>4104.9249999999993</v>
      </c>
      <c r="K276" s="19">
        <f t="shared" si="86"/>
        <v>164.19699999999997</v>
      </c>
    </row>
    <row r="277" spans="1:11" s="13" customFormat="1" ht="26.4" outlineLevel="1" x14ac:dyDescent="0.25">
      <c r="A277" s="36"/>
      <c r="B277" s="58">
        <v>9005561103673</v>
      </c>
      <c r="C277" s="15" t="s">
        <v>367</v>
      </c>
      <c r="D277" s="258"/>
      <c r="E277" s="265" t="s">
        <v>2323</v>
      </c>
      <c r="F277" s="247">
        <v>25</v>
      </c>
      <c r="G277" s="247" t="s">
        <v>52</v>
      </c>
      <c r="H277" s="30">
        <f t="shared" si="83"/>
        <v>3392.4999999999995</v>
      </c>
      <c r="I277" s="77">
        <v>135.69999999999999</v>
      </c>
      <c r="J277" s="30">
        <f t="shared" si="85"/>
        <v>4104.9249999999993</v>
      </c>
      <c r="K277" s="19">
        <f t="shared" si="86"/>
        <v>164.19699999999997</v>
      </c>
    </row>
    <row r="278" spans="1:11" s="13" customFormat="1" ht="26.4" outlineLevel="1" x14ac:dyDescent="0.25">
      <c r="A278" s="36"/>
      <c r="B278" s="58">
        <v>9005561103680</v>
      </c>
      <c r="C278" s="15" t="s">
        <v>368</v>
      </c>
      <c r="D278" s="258"/>
      <c r="E278" s="265" t="s">
        <v>2323</v>
      </c>
      <c r="F278" s="247">
        <v>25</v>
      </c>
      <c r="G278" s="247" t="s">
        <v>52</v>
      </c>
      <c r="H278" s="30">
        <f t="shared" si="83"/>
        <v>3392.4999999999995</v>
      </c>
      <c r="I278" s="77">
        <v>135.69999999999999</v>
      </c>
      <c r="J278" s="30">
        <f t="shared" si="85"/>
        <v>4104.9249999999993</v>
      </c>
      <c r="K278" s="19">
        <f t="shared" si="86"/>
        <v>164.19699999999997</v>
      </c>
    </row>
    <row r="279" spans="1:11" s="13" customFormat="1" ht="26.4" outlineLevel="1" x14ac:dyDescent="0.25">
      <c r="A279" s="36"/>
      <c r="B279" s="58">
        <v>9005561103697</v>
      </c>
      <c r="C279" s="15" t="s">
        <v>369</v>
      </c>
      <c r="D279" s="258"/>
      <c r="E279" s="265" t="s">
        <v>2323</v>
      </c>
      <c r="F279" s="247">
        <v>25</v>
      </c>
      <c r="G279" s="247" t="s">
        <v>52</v>
      </c>
      <c r="H279" s="30">
        <f t="shared" si="83"/>
        <v>3392.4999999999995</v>
      </c>
      <c r="I279" s="77">
        <v>135.69999999999999</v>
      </c>
      <c r="J279" s="30">
        <f t="shared" si="85"/>
        <v>4104.9249999999993</v>
      </c>
      <c r="K279" s="19">
        <f t="shared" si="86"/>
        <v>164.19699999999997</v>
      </c>
    </row>
    <row r="280" spans="1:11" s="13" customFormat="1" ht="26.4" outlineLevel="1" x14ac:dyDescent="0.25">
      <c r="A280" s="36"/>
      <c r="B280" s="58">
        <v>9005561103772</v>
      </c>
      <c r="C280" s="15" t="s">
        <v>370</v>
      </c>
      <c r="D280" s="258"/>
      <c r="E280" s="265" t="s">
        <v>2323</v>
      </c>
      <c r="F280" s="247">
        <v>25</v>
      </c>
      <c r="G280" s="247" t="s">
        <v>52</v>
      </c>
      <c r="H280" s="30">
        <f t="shared" si="83"/>
        <v>3975</v>
      </c>
      <c r="I280" s="77">
        <v>159</v>
      </c>
      <c r="J280" s="30">
        <f t="shared" si="85"/>
        <v>4809.75</v>
      </c>
      <c r="K280" s="19">
        <f t="shared" si="86"/>
        <v>192.39</v>
      </c>
    </row>
    <row r="281" spans="1:11" s="13" customFormat="1" ht="26.4" outlineLevel="1" x14ac:dyDescent="0.25">
      <c r="A281" s="36"/>
      <c r="B281" s="58">
        <v>9005561103789</v>
      </c>
      <c r="C281" s="15" t="s">
        <v>371</v>
      </c>
      <c r="D281" s="258"/>
      <c r="E281" s="265" t="s">
        <v>2323</v>
      </c>
      <c r="F281" s="247">
        <v>25</v>
      </c>
      <c r="G281" s="247" t="s">
        <v>52</v>
      </c>
      <c r="H281" s="30">
        <f t="shared" si="83"/>
        <v>3975</v>
      </c>
      <c r="I281" s="77">
        <v>159</v>
      </c>
      <c r="J281" s="30">
        <f t="shared" si="53"/>
        <v>4809.75</v>
      </c>
      <c r="K281" s="19">
        <f t="shared" si="84"/>
        <v>192.39</v>
      </c>
    </row>
    <row r="282" spans="1:11" s="13" customFormat="1" ht="26.4" outlineLevel="1" x14ac:dyDescent="0.25">
      <c r="A282" s="36"/>
      <c r="B282" s="58">
        <v>9005561103796</v>
      </c>
      <c r="C282" s="15" t="s">
        <v>372</v>
      </c>
      <c r="D282" s="258"/>
      <c r="E282" s="265" t="s">
        <v>2323</v>
      </c>
      <c r="F282" s="247">
        <v>25</v>
      </c>
      <c r="G282" s="247" t="s">
        <v>52</v>
      </c>
      <c r="H282" s="30">
        <f t="shared" si="83"/>
        <v>3975</v>
      </c>
      <c r="I282" s="77">
        <v>159</v>
      </c>
      <c r="J282" s="30">
        <f t="shared" si="53"/>
        <v>4809.75</v>
      </c>
      <c r="K282" s="19">
        <f t="shared" si="84"/>
        <v>192.39</v>
      </c>
    </row>
    <row r="283" spans="1:11" s="13" customFormat="1" ht="26.4" outlineLevel="1" x14ac:dyDescent="0.25">
      <c r="A283" s="36"/>
      <c r="B283" s="58">
        <v>9005561103734</v>
      </c>
      <c r="C283" s="15" t="s">
        <v>373</v>
      </c>
      <c r="D283" s="258"/>
      <c r="E283" s="265" t="s">
        <v>2323</v>
      </c>
      <c r="F283" s="247">
        <v>25</v>
      </c>
      <c r="G283" s="247" t="s">
        <v>52</v>
      </c>
      <c r="H283" s="30">
        <f t="shared" si="83"/>
        <v>3975</v>
      </c>
      <c r="I283" s="77">
        <v>159</v>
      </c>
      <c r="J283" s="30">
        <f t="shared" si="53"/>
        <v>4809.75</v>
      </c>
      <c r="K283" s="19">
        <f t="shared" si="84"/>
        <v>192.39</v>
      </c>
    </row>
    <row r="284" spans="1:11" s="13" customFormat="1" ht="26.4" outlineLevel="1" x14ac:dyDescent="0.25">
      <c r="A284" s="36"/>
      <c r="B284" s="58">
        <v>9005561103741</v>
      </c>
      <c r="C284" s="15" t="s">
        <v>374</v>
      </c>
      <c r="D284" s="258"/>
      <c r="E284" s="265" t="s">
        <v>2323</v>
      </c>
      <c r="F284" s="247">
        <v>25</v>
      </c>
      <c r="G284" s="247" t="s">
        <v>52</v>
      </c>
      <c r="H284" s="30">
        <f t="shared" si="83"/>
        <v>3975</v>
      </c>
      <c r="I284" s="77">
        <v>159</v>
      </c>
      <c r="J284" s="30">
        <f t="shared" si="53"/>
        <v>4809.75</v>
      </c>
      <c r="K284" s="19">
        <f t="shared" si="84"/>
        <v>192.39</v>
      </c>
    </row>
    <row r="285" spans="1:11" s="13" customFormat="1" ht="26.4" outlineLevel="1" x14ac:dyDescent="0.25">
      <c r="A285" s="36"/>
      <c r="B285" s="58">
        <v>9005561103758</v>
      </c>
      <c r="C285" s="15" t="s">
        <v>375</v>
      </c>
      <c r="D285" s="258"/>
      <c r="E285" s="265" t="s">
        <v>2323</v>
      </c>
      <c r="F285" s="247">
        <v>25</v>
      </c>
      <c r="G285" s="247" t="s">
        <v>52</v>
      </c>
      <c r="H285" s="30">
        <f t="shared" si="83"/>
        <v>3975</v>
      </c>
      <c r="I285" s="77">
        <v>159</v>
      </c>
      <c r="J285" s="30">
        <f t="shared" ref="J285:J293" si="87">H285*1.21</f>
        <v>4809.75</v>
      </c>
      <c r="K285" s="19">
        <f t="shared" ref="K285:K293" si="88">I285*1.21</f>
        <v>192.39</v>
      </c>
    </row>
    <row r="286" spans="1:11" s="13" customFormat="1" ht="26.4" outlineLevel="1" x14ac:dyDescent="0.25">
      <c r="A286" s="36"/>
      <c r="B286" s="58">
        <v>9005561103765</v>
      </c>
      <c r="C286" s="15" t="s">
        <v>376</v>
      </c>
      <c r="D286" s="258"/>
      <c r="E286" s="265" t="s">
        <v>2323</v>
      </c>
      <c r="F286" s="247">
        <v>25</v>
      </c>
      <c r="G286" s="247" t="s">
        <v>52</v>
      </c>
      <c r="H286" s="30">
        <f t="shared" si="83"/>
        <v>3975</v>
      </c>
      <c r="I286" s="77">
        <v>159</v>
      </c>
      <c r="J286" s="30">
        <f t="shared" si="87"/>
        <v>4809.75</v>
      </c>
      <c r="K286" s="19">
        <f t="shared" si="88"/>
        <v>192.39</v>
      </c>
    </row>
    <row r="287" spans="1:11" s="13" customFormat="1" ht="26.4" outlineLevel="1" x14ac:dyDescent="0.25">
      <c r="A287" s="36"/>
      <c r="B287" s="58">
        <v>9005561285737</v>
      </c>
      <c r="C287" s="15" t="s">
        <v>377</v>
      </c>
      <c r="D287" s="258"/>
      <c r="E287" s="265" t="s">
        <v>2323</v>
      </c>
      <c r="F287" s="247">
        <v>25</v>
      </c>
      <c r="G287" s="247" t="s">
        <v>52</v>
      </c>
      <c r="H287" s="30">
        <f t="shared" si="83"/>
        <v>3030</v>
      </c>
      <c r="I287" s="77">
        <v>121.2</v>
      </c>
      <c r="J287" s="30">
        <f t="shared" si="87"/>
        <v>3666.2999999999997</v>
      </c>
      <c r="K287" s="19">
        <f t="shared" si="88"/>
        <v>146.65199999999999</v>
      </c>
    </row>
    <row r="288" spans="1:11" s="13" customFormat="1" ht="26.4" outlineLevel="1" x14ac:dyDescent="0.25">
      <c r="A288" s="36"/>
      <c r="B288" s="58">
        <v>9005561285751</v>
      </c>
      <c r="C288" s="15" t="s">
        <v>378</v>
      </c>
      <c r="D288" s="258"/>
      <c r="E288" s="265" t="s">
        <v>2323</v>
      </c>
      <c r="F288" s="247">
        <v>25</v>
      </c>
      <c r="G288" s="247" t="s">
        <v>52</v>
      </c>
      <c r="H288" s="30">
        <f t="shared" si="83"/>
        <v>3030</v>
      </c>
      <c r="I288" s="77">
        <v>121.2</v>
      </c>
      <c r="J288" s="30">
        <f t="shared" si="87"/>
        <v>3666.2999999999997</v>
      </c>
      <c r="K288" s="19">
        <f t="shared" si="88"/>
        <v>146.65199999999999</v>
      </c>
    </row>
    <row r="289" spans="1:11" s="13" customFormat="1" ht="26.4" outlineLevel="1" x14ac:dyDescent="0.25">
      <c r="A289" s="36"/>
      <c r="B289" s="58">
        <v>9005561285775</v>
      </c>
      <c r="C289" s="15" t="s">
        <v>379</v>
      </c>
      <c r="D289" s="258"/>
      <c r="E289" s="265" t="s">
        <v>2323</v>
      </c>
      <c r="F289" s="247">
        <v>25</v>
      </c>
      <c r="G289" s="247" t="s">
        <v>52</v>
      </c>
      <c r="H289" s="30">
        <f t="shared" si="83"/>
        <v>3030</v>
      </c>
      <c r="I289" s="77">
        <v>121.2</v>
      </c>
      <c r="J289" s="30">
        <f t="shared" si="87"/>
        <v>3666.2999999999997</v>
      </c>
      <c r="K289" s="19">
        <f t="shared" si="88"/>
        <v>146.65199999999999</v>
      </c>
    </row>
    <row r="290" spans="1:11" s="13" customFormat="1" ht="26.4" outlineLevel="1" x14ac:dyDescent="0.25">
      <c r="A290" s="36"/>
      <c r="B290" s="58">
        <v>9005561285799</v>
      </c>
      <c r="C290" s="15" t="s">
        <v>380</v>
      </c>
      <c r="D290" s="258"/>
      <c r="E290" s="265" t="s">
        <v>2323</v>
      </c>
      <c r="F290" s="247">
        <v>25</v>
      </c>
      <c r="G290" s="247" t="s">
        <v>52</v>
      </c>
      <c r="H290" s="30">
        <f t="shared" si="83"/>
        <v>3030</v>
      </c>
      <c r="I290" s="77">
        <v>121.2</v>
      </c>
      <c r="J290" s="30">
        <f t="shared" si="87"/>
        <v>3666.2999999999997</v>
      </c>
      <c r="K290" s="19">
        <f t="shared" si="88"/>
        <v>146.65199999999999</v>
      </c>
    </row>
    <row r="291" spans="1:11" s="13" customFormat="1" ht="26.4" outlineLevel="1" x14ac:dyDescent="0.25">
      <c r="A291" s="36"/>
      <c r="B291" s="58">
        <v>9005561285812</v>
      </c>
      <c r="C291" s="15" t="s">
        <v>381</v>
      </c>
      <c r="D291" s="258"/>
      <c r="E291" s="265" t="s">
        <v>2323</v>
      </c>
      <c r="F291" s="247">
        <v>25</v>
      </c>
      <c r="G291" s="247" t="s">
        <v>52</v>
      </c>
      <c r="H291" s="30">
        <f t="shared" si="83"/>
        <v>3030</v>
      </c>
      <c r="I291" s="77">
        <v>121.2</v>
      </c>
      <c r="J291" s="30">
        <f t="shared" si="87"/>
        <v>3666.2999999999997</v>
      </c>
      <c r="K291" s="19">
        <f t="shared" si="88"/>
        <v>146.65199999999999</v>
      </c>
    </row>
    <row r="292" spans="1:11" s="13" customFormat="1" ht="26.4" outlineLevel="1" x14ac:dyDescent="0.25">
      <c r="A292" s="36"/>
      <c r="B292" s="58">
        <v>9005561285836</v>
      </c>
      <c r="C292" s="15" t="s">
        <v>382</v>
      </c>
      <c r="D292" s="258"/>
      <c r="E292" s="265" t="s">
        <v>2323</v>
      </c>
      <c r="F292" s="247">
        <v>25</v>
      </c>
      <c r="G292" s="247" t="s">
        <v>52</v>
      </c>
      <c r="H292" s="30">
        <f t="shared" si="83"/>
        <v>3030</v>
      </c>
      <c r="I292" s="77">
        <v>121.2</v>
      </c>
      <c r="J292" s="30">
        <f t="shared" si="87"/>
        <v>3666.2999999999997</v>
      </c>
      <c r="K292" s="19">
        <f t="shared" si="88"/>
        <v>146.65199999999999</v>
      </c>
    </row>
    <row r="293" spans="1:11" s="13" customFormat="1" ht="26.4" outlineLevel="1" x14ac:dyDescent="0.25">
      <c r="A293" s="36"/>
      <c r="B293" s="58">
        <v>9005561285850</v>
      </c>
      <c r="C293" s="15" t="s">
        <v>383</v>
      </c>
      <c r="D293" s="258"/>
      <c r="E293" s="265" t="s">
        <v>2323</v>
      </c>
      <c r="F293" s="247">
        <v>25</v>
      </c>
      <c r="G293" s="247" t="s">
        <v>52</v>
      </c>
      <c r="H293" s="30">
        <f t="shared" si="83"/>
        <v>3030</v>
      </c>
      <c r="I293" s="77">
        <v>121.2</v>
      </c>
      <c r="J293" s="30">
        <f t="shared" si="87"/>
        <v>3666.2999999999997</v>
      </c>
      <c r="K293" s="19">
        <f t="shared" si="88"/>
        <v>146.65199999999999</v>
      </c>
    </row>
    <row r="294" spans="1:11" s="13" customFormat="1" ht="26.4" outlineLevel="1" x14ac:dyDescent="0.25">
      <c r="A294" s="36"/>
      <c r="B294" s="58">
        <v>9005561103840</v>
      </c>
      <c r="C294" s="15" t="s">
        <v>384</v>
      </c>
      <c r="D294" s="258"/>
      <c r="E294" s="265" t="s">
        <v>2323</v>
      </c>
      <c r="F294" s="247">
        <v>25</v>
      </c>
      <c r="G294" s="247" t="s">
        <v>52</v>
      </c>
      <c r="H294" s="30"/>
      <c r="I294" s="77" t="s">
        <v>252</v>
      </c>
      <c r="J294" s="30"/>
      <c r="K294" s="19"/>
    </row>
    <row r="295" spans="1:11" s="13" customFormat="1" ht="26.4" outlineLevel="1" x14ac:dyDescent="0.25">
      <c r="A295" s="36"/>
      <c r="B295" s="58">
        <v>9005561103857</v>
      </c>
      <c r="C295" s="15" t="s">
        <v>385</v>
      </c>
      <c r="D295" s="258"/>
      <c r="E295" s="265" t="s">
        <v>2323</v>
      </c>
      <c r="F295" s="247">
        <v>25</v>
      </c>
      <c r="G295" s="247" t="s">
        <v>52</v>
      </c>
      <c r="H295" s="30"/>
      <c r="I295" s="77" t="s">
        <v>252</v>
      </c>
      <c r="J295" s="30"/>
      <c r="K295" s="19"/>
    </row>
    <row r="296" spans="1:11" s="13" customFormat="1" ht="26.4" outlineLevel="1" x14ac:dyDescent="0.25">
      <c r="A296" s="36"/>
      <c r="B296" s="58">
        <v>9005561103864</v>
      </c>
      <c r="C296" s="15" t="s">
        <v>386</v>
      </c>
      <c r="D296" s="258"/>
      <c r="E296" s="265" t="s">
        <v>2323</v>
      </c>
      <c r="F296" s="247">
        <v>25</v>
      </c>
      <c r="G296" s="247" t="s">
        <v>52</v>
      </c>
      <c r="H296" s="30"/>
      <c r="I296" s="77" t="s">
        <v>252</v>
      </c>
      <c r="J296" s="30"/>
      <c r="K296" s="19"/>
    </row>
    <row r="297" spans="1:11" s="13" customFormat="1" ht="26.4" outlineLevel="1" x14ac:dyDescent="0.25">
      <c r="A297" s="36"/>
      <c r="B297" s="58">
        <v>9005561103802</v>
      </c>
      <c r="C297" s="15" t="s">
        <v>387</v>
      </c>
      <c r="D297" s="258"/>
      <c r="E297" s="265" t="s">
        <v>2323</v>
      </c>
      <c r="F297" s="247">
        <v>25</v>
      </c>
      <c r="G297" s="247" t="s">
        <v>52</v>
      </c>
      <c r="H297" s="30"/>
      <c r="I297" s="77" t="s">
        <v>252</v>
      </c>
      <c r="J297" s="30"/>
      <c r="K297" s="19"/>
    </row>
    <row r="298" spans="1:11" s="13" customFormat="1" ht="26.4" outlineLevel="1" x14ac:dyDescent="0.25">
      <c r="A298" s="36"/>
      <c r="B298" s="58">
        <v>9005561103819</v>
      </c>
      <c r="C298" s="15" t="s">
        <v>388</v>
      </c>
      <c r="D298" s="258"/>
      <c r="E298" s="265" t="s">
        <v>2323</v>
      </c>
      <c r="F298" s="247">
        <v>25</v>
      </c>
      <c r="G298" s="247" t="s">
        <v>52</v>
      </c>
      <c r="H298" s="30"/>
      <c r="I298" s="77" t="s">
        <v>252</v>
      </c>
      <c r="J298" s="30"/>
      <c r="K298" s="19"/>
    </row>
    <row r="299" spans="1:11" s="13" customFormat="1" ht="26.4" outlineLevel="1" x14ac:dyDescent="0.25">
      <c r="A299" s="36"/>
      <c r="B299" s="58">
        <v>9005561103826</v>
      </c>
      <c r="C299" s="15" t="s">
        <v>389</v>
      </c>
      <c r="D299" s="258"/>
      <c r="E299" s="265" t="s">
        <v>2323</v>
      </c>
      <c r="F299" s="247">
        <v>25</v>
      </c>
      <c r="G299" s="247" t="s">
        <v>52</v>
      </c>
      <c r="H299" s="30"/>
      <c r="I299" s="77" t="s">
        <v>252</v>
      </c>
      <c r="J299" s="30"/>
      <c r="K299" s="19"/>
    </row>
    <row r="300" spans="1:11" s="13" customFormat="1" ht="26.4" outlineLevel="1" x14ac:dyDescent="0.25">
      <c r="A300" s="36"/>
      <c r="B300" s="58">
        <v>9005561103833</v>
      </c>
      <c r="C300" s="15" t="s">
        <v>390</v>
      </c>
      <c r="D300" s="258"/>
      <c r="E300" s="265" t="s">
        <v>2323</v>
      </c>
      <c r="F300" s="247">
        <v>25</v>
      </c>
      <c r="G300" s="247" t="s">
        <v>52</v>
      </c>
      <c r="H300" s="30"/>
      <c r="I300" s="77" t="s">
        <v>252</v>
      </c>
      <c r="J300" s="30"/>
      <c r="K300" s="19"/>
    </row>
    <row r="301" spans="1:11" s="13" customFormat="1" ht="15.6" outlineLevel="1" x14ac:dyDescent="0.25">
      <c r="A301" s="36"/>
      <c r="B301" s="193"/>
      <c r="C301" s="193"/>
      <c r="D301" s="432"/>
      <c r="E301" s="420"/>
      <c r="F301" s="433"/>
      <c r="G301" s="433"/>
      <c r="H301" s="38"/>
      <c r="I301" s="38"/>
      <c r="J301" s="38"/>
      <c r="K301" s="40"/>
    </row>
    <row r="302" spans="1:11" s="13" customFormat="1" ht="15.6" outlineLevel="1" x14ac:dyDescent="0.25">
      <c r="A302" s="36"/>
      <c r="B302" s="14">
        <v>9005561100412</v>
      </c>
      <c r="C302" s="24" t="s">
        <v>391</v>
      </c>
      <c r="D302" s="16">
        <v>2740</v>
      </c>
      <c r="E302" s="51" t="s">
        <v>122</v>
      </c>
      <c r="F302" s="247">
        <v>25</v>
      </c>
      <c r="G302" s="247" t="s">
        <v>52</v>
      </c>
      <c r="H302" s="30">
        <f t="shared" ref="H302:H313" si="89">I302*F302</f>
        <v>222.5</v>
      </c>
      <c r="I302" s="77">
        <v>8.9</v>
      </c>
      <c r="J302" s="77">
        <f t="shared" ref="J302:J313" si="90">H302*1.21</f>
        <v>269.22499999999997</v>
      </c>
      <c r="K302" s="19">
        <f t="shared" ref="K302:K313" si="91">I302*1.21</f>
        <v>10.769</v>
      </c>
    </row>
    <row r="303" spans="1:11" s="13" customFormat="1" ht="15.6" outlineLevel="1" x14ac:dyDescent="0.25">
      <c r="A303" s="36"/>
      <c r="B303" s="14">
        <v>9005561101440</v>
      </c>
      <c r="C303" s="24" t="s">
        <v>392</v>
      </c>
      <c r="D303" s="16">
        <v>2741</v>
      </c>
      <c r="E303" s="185" t="s">
        <v>124</v>
      </c>
      <c r="F303" s="247">
        <v>25</v>
      </c>
      <c r="G303" s="247" t="s">
        <v>52</v>
      </c>
      <c r="H303" s="30">
        <f t="shared" si="89"/>
        <v>345</v>
      </c>
      <c r="I303" s="77">
        <v>13.8</v>
      </c>
      <c r="J303" s="77">
        <f t="shared" si="90"/>
        <v>417.45</v>
      </c>
      <c r="K303" s="19">
        <f t="shared" si="91"/>
        <v>16.698</v>
      </c>
    </row>
    <row r="304" spans="1:11" s="13" customFormat="1" ht="15.6" outlineLevel="1" x14ac:dyDescent="0.25">
      <c r="A304" s="36"/>
      <c r="B304" s="14">
        <v>9005561100375</v>
      </c>
      <c r="C304" s="24" t="s">
        <v>393</v>
      </c>
      <c r="D304" s="16">
        <v>2742</v>
      </c>
      <c r="E304" s="51" t="s">
        <v>126</v>
      </c>
      <c r="F304" s="247">
        <v>25</v>
      </c>
      <c r="G304" s="247" t="s">
        <v>52</v>
      </c>
      <c r="H304" s="30">
        <f t="shared" si="89"/>
        <v>362.5</v>
      </c>
      <c r="I304" s="77">
        <v>14.5</v>
      </c>
      <c r="J304" s="77">
        <f t="shared" si="90"/>
        <v>438.625</v>
      </c>
      <c r="K304" s="19">
        <f t="shared" si="91"/>
        <v>17.544999999999998</v>
      </c>
    </row>
    <row r="305" spans="1:11" s="13" customFormat="1" ht="15.6" outlineLevel="1" x14ac:dyDescent="0.25">
      <c r="A305" s="36"/>
      <c r="B305" s="14">
        <v>9005561100368</v>
      </c>
      <c r="C305" s="24" t="s">
        <v>394</v>
      </c>
      <c r="D305" s="16">
        <v>2743</v>
      </c>
      <c r="E305" s="51" t="s">
        <v>128</v>
      </c>
      <c r="F305" s="247">
        <v>25</v>
      </c>
      <c r="G305" s="247" t="s">
        <v>52</v>
      </c>
      <c r="H305" s="30">
        <f t="shared" si="89"/>
        <v>350</v>
      </c>
      <c r="I305" s="77">
        <v>14</v>
      </c>
      <c r="J305" s="77">
        <f t="shared" si="90"/>
        <v>423.5</v>
      </c>
      <c r="K305" s="19">
        <f t="shared" si="91"/>
        <v>16.939999999999998</v>
      </c>
    </row>
    <row r="306" spans="1:11" s="13" customFormat="1" ht="15.6" outlineLevel="1" x14ac:dyDescent="0.25">
      <c r="A306" s="36"/>
      <c r="B306" s="14">
        <v>9005561100436</v>
      </c>
      <c r="C306" s="24" t="s">
        <v>395</v>
      </c>
      <c r="D306" s="16">
        <v>2746</v>
      </c>
      <c r="E306" s="185" t="s">
        <v>130</v>
      </c>
      <c r="F306" s="247">
        <v>25</v>
      </c>
      <c r="G306" s="247" t="s">
        <v>52</v>
      </c>
      <c r="H306" s="30">
        <f t="shared" si="89"/>
        <v>300</v>
      </c>
      <c r="I306" s="256">
        <v>12</v>
      </c>
      <c r="J306" s="77">
        <f t="shared" si="90"/>
        <v>363</v>
      </c>
      <c r="K306" s="19">
        <f t="shared" si="91"/>
        <v>14.52</v>
      </c>
    </row>
    <row r="307" spans="1:11" s="13" customFormat="1" ht="26.4" outlineLevel="1" x14ac:dyDescent="0.25">
      <c r="A307" s="36"/>
      <c r="B307" s="14">
        <v>9005561100351</v>
      </c>
      <c r="C307" s="24" t="s">
        <v>396</v>
      </c>
      <c r="D307" s="16">
        <v>2747</v>
      </c>
      <c r="E307" s="185" t="s">
        <v>2324</v>
      </c>
      <c r="F307" s="247">
        <v>25</v>
      </c>
      <c r="G307" s="247" t="s">
        <v>52</v>
      </c>
      <c r="H307" s="30">
        <f t="shared" si="89"/>
        <v>525</v>
      </c>
      <c r="I307" s="256">
        <v>21</v>
      </c>
      <c r="J307" s="77">
        <f t="shared" si="90"/>
        <v>635.25</v>
      </c>
      <c r="K307" s="19">
        <f t="shared" si="91"/>
        <v>25.41</v>
      </c>
    </row>
    <row r="308" spans="1:11" s="13" customFormat="1" ht="26.4" customHeight="1" outlineLevel="1" x14ac:dyDescent="0.25">
      <c r="A308" s="36"/>
      <c r="B308" s="14">
        <v>9005561101464</v>
      </c>
      <c r="C308" s="24" t="s">
        <v>397</v>
      </c>
      <c r="D308" s="16">
        <v>2748</v>
      </c>
      <c r="E308" s="185" t="s">
        <v>2325</v>
      </c>
      <c r="F308" s="244">
        <v>25</v>
      </c>
      <c r="G308" s="247" t="s">
        <v>52</v>
      </c>
      <c r="H308" s="30">
        <f t="shared" si="89"/>
        <v>505</v>
      </c>
      <c r="I308" s="77">
        <v>20.2</v>
      </c>
      <c r="J308" s="77">
        <f t="shared" si="90"/>
        <v>611.04999999999995</v>
      </c>
      <c r="K308" s="19">
        <f t="shared" si="91"/>
        <v>24.442</v>
      </c>
    </row>
    <row r="309" spans="1:11" s="13" customFormat="1" ht="26.4" customHeight="1" outlineLevel="1" x14ac:dyDescent="0.25">
      <c r="A309" s="36"/>
      <c r="B309" s="14">
        <v>9005561101471</v>
      </c>
      <c r="C309" s="24" t="s">
        <v>398</v>
      </c>
      <c r="D309" s="16">
        <v>2750</v>
      </c>
      <c r="E309" s="265" t="s">
        <v>2303</v>
      </c>
      <c r="F309" s="247">
        <v>25</v>
      </c>
      <c r="G309" s="247" t="s">
        <v>52</v>
      </c>
      <c r="H309" s="30">
        <f t="shared" si="89"/>
        <v>242.49999999999997</v>
      </c>
      <c r="I309" s="77">
        <v>9.6999999999999993</v>
      </c>
      <c r="J309" s="77">
        <f t="shared" si="90"/>
        <v>293.42499999999995</v>
      </c>
      <c r="K309" s="19">
        <f t="shared" si="91"/>
        <v>11.736999999999998</v>
      </c>
    </row>
    <row r="310" spans="1:11" s="13" customFormat="1" ht="26.4" customHeight="1" outlineLevel="1" x14ac:dyDescent="0.25">
      <c r="A310" s="36"/>
      <c r="B310" s="14">
        <v>9005561101495</v>
      </c>
      <c r="C310" s="24" t="s">
        <v>399</v>
      </c>
      <c r="D310" s="16">
        <v>2752</v>
      </c>
      <c r="E310" s="265" t="s">
        <v>2304</v>
      </c>
      <c r="F310" s="247">
        <v>25</v>
      </c>
      <c r="G310" s="247" t="s">
        <v>52</v>
      </c>
      <c r="H310" s="30">
        <f t="shared" si="89"/>
        <v>475</v>
      </c>
      <c r="I310" s="77">
        <v>19</v>
      </c>
      <c r="J310" s="77">
        <f t="shared" si="90"/>
        <v>574.75</v>
      </c>
      <c r="K310" s="19">
        <f t="shared" si="91"/>
        <v>22.99</v>
      </c>
    </row>
    <row r="311" spans="1:11" s="13" customFormat="1" ht="26.4" customHeight="1" outlineLevel="1" x14ac:dyDescent="0.25">
      <c r="A311" s="36"/>
      <c r="B311" s="14">
        <v>9005561101501</v>
      </c>
      <c r="C311" s="24" t="s">
        <v>400</v>
      </c>
      <c r="D311" s="16">
        <v>2753</v>
      </c>
      <c r="E311" s="265" t="s">
        <v>2326</v>
      </c>
      <c r="F311" s="247">
        <v>25</v>
      </c>
      <c r="G311" s="247" t="s">
        <v>52</v>
      </c>
      <c r="H311" s="30">
        <f t="shared" si="89"/>
        <v>409.99999999999994</v>
      </c>
      <c r="I311" s="77">
        <v>16.399999999999999</v>
      </c>
      <c r="J311" s="77">
        <f t="shared" si="90"/>
        <v>496.09999999999991</v>
      </c>
      <c r="K311" s="19">
        <f t="shared" si="91"/>
        <v>19.843999999999998</v>
      </c>
    </row>
    <row r="312" spans="1:11" s="13" customFormat="1" ht="13.5" customHeight="1" outlineLevel="1" x14ac:dyDescent="0.25">
      <c r="A312" s="36"/>
      <c r="B312" s="14">
        <v>9005561100450</v>
      </c>
      <c r="C312" s="24" t="s">
        <v>401</v>
      </c>
      <c r="D312" s="16">
        <v>2755</v>
      </c>
      <c r="E312" s="51" t="s">
        <v>136</v>
      </c>
      <c r="F312" s="247">
        <v>25</v>
      </c>
      <c r="G312" s="247" t="s">
        <v>52</v>
      </c>
      <c r="H312" s="30">
        <f t="shared" si="89"/>
        <v>217.49999999999997</v>
      </c>
      <c r="I312" s="77">
        <v>8.6999999999999993</v>
      </c>
      <c r="J312" s="77">
        <f t="shared" si="90"/>
        <v>263.17499999999995</v>
      </c>
      <c r="K312" s="19">
        <f t="shared" si="91"/>
        <v>10.526999999999999</v>
      </c>
    </row>
    <row r="313" spans="1:11" s="13" customFormat="1" ht="26.4" outlineLevel="1" x14ac:dyDescent="0.25">
      <c r="A313" s="36"/>
      <c r="B313" s="14">
        <v>9005561101525</v>
      </c>
      <c r="C313" s="24" t="s">
        <v>402</v>
      </c>
      <c r="D313" s="16">
        <v>2758</v>
      </c>
      <c r="E313" s="185" t="s">
        <v>2306</v>
      </c>
      <c r="F313" s="247">
        <v>25</v>
      </c>
      <c r="G313" s="247" t="s">
        <v>52</v>
      </c>
      <c r="H313" s="30">
        <f t="shared" si="89"/>
        <v>452.50000000000006</v>
      </c>
      <c r="I313" s="77">
        <v>18.100000000000001</v>
      </c>
      <c r="J313" s="77">
        <f t="shared" si="90"/>
        <v>547.52500000000009</v>
      </c>
      <c r="K313" s="19">
        <f t="shared" si="91"/>
        <v>21.901</v>
      </c>
    </row>
    <row r="314" spans="1:11" s="13" customFormat="1" ht="15.6" customHeight="1" outlineLevel="1" x14ac:dyDescent="0.25">
      <c r="A314" s="36"/>
      <c r="B314" s="297"/>
      <c r="C314" s="297"/>
      <c r="D314" s="190"/>
      <c r="E314" s="36"/>
      <c r="F314" s="241"/>
      <c r="G314" s="241"/>
      <c r="H314" s="38"/>
      <c r="I314" s="38"/>
      <c r="J314" s="38"/>
      <c r="K314" s="40"/>
    </row>
    <row r="315" spans="1:11" s="123" customFormat="1" ht="26.4" outlineLevel="1" x14ac:dyDescent="0.25">
      <c r="A315" s="36"/>
      <c r="B315" s="439">
        <v>9005561103963</v>
      </c>
      <c r="C315" s="15" t="s">
        <v>403</v>
      </c>
      <c r="D315" s="299">
        <v>2790</v>
      </c>
      <c r="E315" s="327" t="s">
        <v>2327</v>
      </c>
      <c r="F315" s="247">
        <v>25</v>
      </c>
      <c r="G315" s="247" t="s">
        <v>52</v>
      </c>
      <c r="H315" s="30">
        <f t="shared" ref="H315:H346" si="92">I315*F315</f>
        <v>2910</v>
      </c>
      <c r="I315" s="77">
        <v>116.4</v>
      </c>
      <c r="J315" s="77">
        <f t="shared" ref="J315" si="93">H315*1.21</f>
        <v>3521.1</v>
      </c>
      <c r="K315" s="19">
        <f t="shared" ref="K315" si="94">I315*1.21</f>
        <v>140.84399999999999</v>
      </c>
    </row>
    <row r="316" spans="1:11" s="123" customFormat="1" ht="26.4" outlineLevel="1" x14ac:dyDescent="0.25">
      <c r="A316" s="36"/>
      <c r="B316" s="439">
        <v>9005561104342</v>
      </c>
      <c r="C316" s="15" t="s">
        <v>404</v>
      </c>
      <c r="D316" s="299">
        <v>2790</v>
      </c>
      <c r="E316" s="327" t="s">
        <v>2328</v>
      </c>
      <c r="F316" s="247">
        <v>25</v>
      </c>
      <c r="G316" s="247" t="s">
        <v>52</v>
      </c>
      <c r="H316" s="30">
        <f t="shared" si="92"/>
        <v>2910</v>
      </c>
      <c r="I316" s="77">
        <v>116.4</v>
      </c>
      <c r="J316" s="77">
        <f t="shared" ref="J316:J380" si="95">H316*1.21</f>
        <v>3521.1</v>
      </c>
      <c r="K316" s="19">
        <f t="shared" ref="K316:K380" si="96">I316*1.21</f>
        <v>140.84399999999999</v>
      </c>
    </row>
    <row r="317" spans="1:11" s="123" customFormat="1" ht="26.4" outlineLevel="1" x14ac:dyDescent="0.25">
      <c r="A317" s="36"/>
      <c r="B317" s="439">
        <v>9005561103994</v>
      </c>
      <c r="C317" s="15" t="s">
        <v>405</v>
      </c>
      <c r="D317" s="299">
        <v>2790</v>
      </c>
      <c r="E317" s="327" t="s">
        <v>2329</v>
      </c>
      <c r="F317" s="247">
        <v>25</v>
      </c>
      <c r="G317" s="247" t="s">
        <v>52</v>
      </c>
      <c r="H317" s="30">
        <f t="shared" si="92"/>
        <v>2910</v>
      </c>
      <c r="I317" s="77">
        <v>116.4</v>
      </c>
      <c r="J317" s="77">
        <f t="shared" si="95"/>
        <v>3521.1</v>
      </c>
      <c r="K317" s="19">
        <f t="shared" si="96"/>
        <v>140.84399999999999</v>
      </c>
    </row>
    <row r="318" spans="1:11" s="123" customFormat="1" ht="26.4" outlineLevel="1" x14ac:dyDescent="0.25">
      <c r="A318" s="36"/>
      <c r="B318" s="439">
        <v>9005561104007</v>
      </c>
      <c r="C318" s="15" t="s">
        <v>406</v>
      </c>
      <c r="D318" s="299">
        <v>2790</v>
      </c>
      <c r="E318" s="327" t="s">
        <v>2330</v>
      </c>
      <c r="F318" s="247">
        <v>25</v>
      </c>
      <c r="G318" s="247" t="s">
        <v>52</v>
      </c>
      <c r="H318" s="30">
        <f t="shared" si="92"/>
        <v>2910</v>
      </c>
      <c r="I318" s="77">
        <v>116.4</v>
      </c>
      <c r="J318" s="77">
        <f t="shared" si="95"/>
        <v>3521.1</v>
      </c>
      <c r="K318" s="19">
        <f t="shared" si="96"/>
        <v>140.84399999999999</v>
      </c>
    </row>
    <row r="319" spans="1:11" s="123" customFormat="1" ht="26.4" outlineLevel="1" x14ac:dyDescent="0.25">
      <c r="A319" s="36"/>
      <c r="B319" s="439">
        <v>9005561104038</v>
      </c>
      <c r="C319" s="15" t="s">
        <v>407</v>
      </c>
      <c r="D319" s="299">
        <v>2790</v>
      </c>
      <c r="E319" s="327" t="s">
        <v>2331</v>
      </c>
      <c r="F319" s="247">
        <v>25</v>
      </c>
      <c r="G319" s="247" t="s">
        <v>52</v>
      </c>
      <c r="H319" s="30">
        <f t="shared" si="92"/>
        <v>2910</v>
      </c>
      <c r="I319" s="77">
        <v>116.4</v>
      </c>
      <c r="J319" s="77">
        <f t="shared" si="95"/>
        <v>3521.1</v>
      </c>
      <c r="K319" s="19">
        <f t="shared" si="96"/>
        <v>140.84399999999999</v>
      </c>
    </row>
    <row r="320" spans="1:11" s="123" customFormat="1" ht="26.4" outlineLevel="1" x14ac:dyDescent="0.25">
      <c r="A320" s="36"/>
      <c r="B320" s="439">
        <v>9005561104113</v>
      </c>
      <c r="C320" s="15" t="s">
        <v>408</v>
      </c>
      <c r="D320" s="299">
        <v>2790</v>
      </c>
      <c r="E320" s="327" t="s">
        <v>2332</v>
      </c>
      <c r="F320" s="247">
        <v>25</v>
      </c>
      <c r="G320" s="247" t="s">
        <v>52</v>
      </c>
      <c r="H320" s="30">
        <f t="shared" si="92"/>
        <v>2910</v>
      </c>
      <c r="I320" s="77">
        <v>116.4</v>
      </c>
      <c r="J320" s="77">
        <f t="shared" si="95"/>
        <v>3521.1</v>
      </c>
      <c r="K320" s="19">
        <f t="shared" si="96"/>
        <v>140.84399999999999</v>
      </c>
    </row>
    <row r="321" spans="1:11" s="123" customFormat="1" ht="26.4" outlineLevel="1" x14ac:dyDescent="0.25">
      <c r="A321" s="36"/>
      <c r="B321" s="439">
        <v>9005561104137</v>
      </c>
      <c r="C321" s="15" t="s">
        <v>409</v>
      </c>
      <c r="D321" s="299">
        <v>2790</v>
      </c>
      <c r="E321" s="327" t="s">
        <v>2333</v>
      </c>
      <c r="F321" s="247">
        <v>25</v>
      </c>
      <c r="G321" s="247" t="s">
        <v>52</v>
      </c>
      <c r="H321" s="30">
        <f t="shared" si="92"/>
        <v>2910</v>
      </c>
      <c r="I321" s="77">
        <v>116.4</v>
      </c>
      <c r="J321" s="77">
        <f t="shared" si="95"/>
        <v>3521.1</v>
      </c>
      <c r="K321" s="19">
        <f t="shared" si="96"/>
        <v>140.84399999999999</v>
      </c>
    </row>
    <row r="322" spans="1:11" s="123" customFormat="1" ht="26.4" outlineLevel="1" x14ac:dyDescent="0.25">
      <c r="A322" s="36"/>
      <c r="B322" s="439">
        <v>9005561104144</v>
      </c>
      <c r="C322" s="15" t="s">
        <v>410</v>
      </c>
      <c r="D322" s="299">
        <v>2790</v>
      </c>
      <c r="E322" s="327" t="s">
        <v>2334</v>
      </c>
      <c r="F322" s="247">
        <v>25</v>
      </c>
      <c r="G322" s="247" t="s">
        <v>52</v>
      </c>
      <c r="H322" s="30">
        <f t="shared" si="92"/>
        <v>2910</v>
      </c>
      <c r="I322" s="77">
        <v>116.4</v>
      </c>
      <c r="J322" s="77">
        <f t="shared" si="95"/>
        <v>3521.1</v>
      </c>
      <c r="K322" s="19">
        <f t="shared" si="96"/>
        <v>140.84399999999999</v>
      </c>
    </row>
    <row r="323" spans="1:11" s="123" customFormat="1" ht="26.4" outlineLevel="1" x14ac:dyDescent="0.25">
      <c r="A323" s="36"/>
      <c r="B323" s="439">
        <v>9005561104151</v>
      </c>
      <c r="C323" s="15" t="s">
        <v>411</v>
      </c>
      <c r="D323" s="299">
        <v>2790</v>
      </c>
      <c r="E323" s="327" t="s">
        <v>2335</v>
      </c>
      <c r="F323" s="247">
        <v>25</v>
      </c>
      <c r="G323" s="247" t="s">
        <v>52</v>
      </c>
      <c r="H323" s="30">
        <f t="shared" si="92"/>
        <v>2910</v>
      </c>
      <c r="I323" s="77">
        <v>116.4</v>
      </c>
      <c r="J323" s="77">
        <f t="shared" si="95"/>
        <v>3521.1</v>
      </c>
      <c r="K323" s="19">
        <f t="shared" si="96"/>
        <v>140.84399999999999</v>
      </c>
    </row>
    <row r="324" spans="1:11" s="123" customFormat="1" ht="26.4" outlineLevel="1" x14ac:dyDescent="0.25">
      <c r="A324" s="36"/>
      <c r="B324" s="439">
        <v>9005561104281</v>
      </c>
      <c r="C324" s="15" t="s">
        <v>412</v>
      </c>
      <c r="D324" s="299">
        <v>2790</v>
      </c>
      <c r="E324" s="327" t="s">
        <v>2336</v>
      </c>
      <c r="F324" s="247">
        <v>25</v>
      </c>
      <c r="G324" s="247" t="s">
        <v>52</v>
      </c>
      <c r="H324" s="30">
        <f t="shared" si="92"/>
        <v>2910</v>
      </c>
      <c r="I324" s="77">
        <v>116.4</v>
      </c>
      <c r="J324" s="77">
        <f t="shared" si="95"/>
        <v>3521.1</v>
      </c>
      <c r="K324" s="19">
        <f t="shared" si="96"/>
        <v>140.84399999999999</v>
      </c>
    </row>
    <row r="325" spans="1:11" s="123" customFormat="1" ht="26.4" outlineLevel="1" x14ac:dyDescent="0.25">
      <c r="A325" s="36"/>
      <c r="B325" s="439">
        <v>9005561104311</v>
      </c>
      <c r="C325" s="15" t="s">
        <v>413</v>
      </c>
      <c r="D325" s="299">
        <v>2790</v>
      </c>
      <c r="E325" s="327" t="s">
        <v>2337</v>
      </c>
      <c r="F325" s="247">
        <v>25</v>
      </c>
      <c r="G325" s="247" t="s">
        <v>52</v>
      </c>
      <c r="H325" s="30">
        <f t="shared" si="92"/>
        <v>2910</v>
      </c>
      <c r="I325" s="77">
        <v>116.4</v>
      </c>
      <c r="J325" s="77">
        <f t="shared" si="95"/>
        <v>3521.1</v>
      </c>
      <c r="K325" s="19">
        <f t="shared" si="96"/>
        <v>140.84399999999999</v>
      </c>
    </row>
    <row r="326" spans="1:11" s="123" customFormat="1" ht="26.4" outlineLevel="1" x14ac:dyDescent="0.25">
      <c r="A326" s="36"/>
      <c r="B326" s="439">
        <v>9005561104304</v>
      </c>
      <c r="C326" s="15" t="s">
        <v>414</v>
      </c>
      <c r="D326" s="299">
        <v>2790</v>
      </c>
      <c r="E326" s="327" t="s">
        <v>2338</v>
      </c>
      <c r="F326" s="247">
        <v>25</v>
      </c>
      <c r="G326" s="247" t="s">
        <v>52</v>
      </c>
      <c r="H326" s="30">
        <f t="shared" si="92"/>
        <v>2910</v>
      </c>
      <c r="I326" s="77">
        <v>116.4</v>
      </c>
      <c r="J326" s="77">
        <f t="shared" si="95"/>
        <v>3521.1</v>
      </c>
      <c r="K326" s="19">
        <f t="shared" si="96"/>
        <v>140.84399999999999</v>
      </c>
    </row>
    <row r="327" spans="1:11" s="123" customFormat="1" ht="26.4" outlineLevel="1" x14ac:dyDescent="0.25">
      <c r="A327" s="36"/>
      <c r="B327" s="439">
        <v>9005561103888</v>
      </c>
      <c r="C327" s="15" t="s">
        <v>415</v>
      </c>
      <c r="D327" s="299">
        <v>2790</v>
      </c>
      <c r="E327" s="327" t="s">
        <v>2339</v>
      </c>
      <c r="F327" s="247">
        <v>25</v>
      </c>
      <c r="G327" s="247" t="s">
        <v>52</v>
      </c>
      <c r="H327" s="30">
        <f t="shared" si="92"/>
        <v>2910</v>
      </c>
      <c r="I327" s="77">
        <v>116.4</v>
      </c>
      <c r="J327" s="77">
        <f t="shared" si="95"/>
        <v>3521.1</v>
      </c>
      <c r="K327" s="19">
        <f t="shared" si="96"/>
        <v>140.84399999999999</v>
      </c>
    </row>
    <row r="328" spans="1:11" s="123" customFormat="1" ht="26.4" outlineLevel="1" x14ac:dyDescent="0.25">
      <c r="A328" s="36"/>
      <c r="B328" s="439">
        <v>9005561104229</v>
      </c>
      <c r="C328" s="15" t="s">
        <v>416</v>
      </c>
      <c r="D328" s="299">
        <v>2790</v>
      </c>
      <c r="E328" s="327" t="s">
        <v>2340</v>
      </c>
      <c r="F328" s="247">
        <v>25</v>
      </c>
      <c r="G328" s="247" t="s">
        <v>52</v>
      </c>
      <c r="H328" s="30">
        <f t="shared" si="92"/>
        <v>2910</v>
      </c>
      <c r="I328" s="77">
        <v>116.4</v>
      </c>
      <c r="J328" s="77">
        <f t="shared" si="95"/>
        <v>3521.1</v>
      </c>
      <c r="K328" s="19">
        <f t="shared" si="96"/>
        <v>140.84399999999999</v>
      </c>
    </row>
    <row r="329" spans="1:11" s="123" customFormat="1" ht="26.4" outlineLevel="1" x14ac:dyDescent="0.25">
      <c r="A329" s="36"/>
      <c r="B329" s="439">
        <v>9005561104236</v>
      </c>
      <c r="C329" s="15" t="s">
        <v>417</v>
      </c>
      <c r="D329" s="299">
        <v>2790</v>
      </c>
      <c r="E329" s="327" t="s">
        <v>2341</v>
      </c>
      <c r="F329" s="247">
        <v>25</v>
      </c>
      <c r="G329" s="247" t="s">
        <v>52</v>
      </c>
      <c r="H329" s="30">
        <f t="shared" si="92"/>
        <v>2910</v>
      </c>
      <c r="I329" s="77">
        <v>116.4</v>
      </c>
      <c r="J329" s="77">
        <f t="shared" si="95"/>
        <v>3521.1</v>
      </c>
      <c r="K329" s="19">
        <f t="shared" si="96"/>
        <v>140.84399999999999</v>
      </c>
    </row>
    <row r="330" spans="1:11" s="123" customFormat="1" ht="26.4" outlineLevel="1" x14ac:dyDescent="0.25">
      <c r="A330" s="36"/>
      <c r="B330" s="439">
        <v>9005561104243</v>
      </c>
      <c r="C330" s="15" t="s">
        <v>418</v>
      </c>
      <c r="D330" s="299">
        <v>2790</v>
      </c>
      <c r="E330" s="327" t="s">
        <v>2342</v>
      </c>
      <c r="F330" s="247">
        <v>25</v>
      </c>
      <c r="G330" s="247" t="s">
        <v>52</v>
      </c>
      <c r="H330" s="30">
        <f t="shared" si="92"/>
        <v>2910</v>
      </c>
      <c r="I330" s="77">
        <v>116.4</v>
      </c>
      <c r="J330" s="77">
        <f t="shared" si="95"/>
        <v>3521.1</v>
      </c>
      <c r="K330" s="19">
        <f t="shared" si="96"/>
        <v>140.84399999999999</v>
      </c>
    </row>
    <row r="331" spans="1:11" s="123" customFormat="1" ht="26.4" outlineLevel="1" x14ac:dyDescent="0.25">
      <c r="A331" s="36"/>
      <c r="B331" s="439">
        <v>9005561104250</v>
      </c>
      <c r="C331" s="15" t="s">
        <v>419</v>
      </c>
      <c r="D331" s="299">
        <v>2790</v>
      </c>
      <c r="E331" s="327" t="s">
        <v>2343</v>
      </c>
      <c r="F331" s="247">
        <v>25</v>
      </c>
      <c r="G331" s="247" t="s">
        <v>52</v>
      </c>
      <c r="H331" s="30">
        <f t="shared" si="92"/>
        <v>2910</v>
      </c>
      <c r="I331" s="77">
        <v>116.4</v>
      </c>
      <c r="J331" s="77">
        <f t="shared" si="95"/>
        <v>3521.1</v>
      </c>
      <c r="K331" s="19">
        <f t="shared" si="96"/>
        <v>140.84399999999999</v>
      </c>
    </row>
    <row r="332" spans="1:11" s="123" customFormat="1" ht="26.4" outlineLevel="1" x14ac:dyDescent="0.25">
      <c r="A332" s="36"/>
      <c r="B332" s="439">
        <v>9005561104267</v>
      </c>
      <c r="C332" s="15" t="s">
        <v>420</v>
      </c>
      <c r="D332" s="299">
        <v>2790</v>
      </c>
      <c r="E332" s="327" t="s">
        <v>2344</v>
      </c>
      <c r="F332" s="247">
        <v>25</v>
      </c>
      <c r="G332" s="247" t="s">
        <v>52</v>
      </c>
      <c r="H332" s="30">
        <f t="shared" si="92"/>
        <v>2910</v>
      </c>
      <c r="I332" s="77">
        <v>116.4</v>
      </c>
      <c r="J332" s="77">
        <f t="shared" si="95"/>
        <v>3521.1</v>
      </c>
      <c r="K332" s="19">
        <f t="shared" si="96"/>
        <v>140.84399999999999</v>
      </c>
    </row>
    <row r="333" spans="1:11" s="123" customFormat="1" ht="26.4" outlineLevel="1" x14ac:dyDescent="0.25">
      <c r="A333" s="36"/>
      <c r="B333" s="439">
        <v>9005561104328</v>
      </c>
      <c r="C333" s="15" t="s">
        <v>421</v>
      </c>
      <c r="D333" s="299">
        <v>2790</v>
      </c>
      <c r="E333" s="327" t="s">
        <v>2345</v>
      </c>
      <c r="F333" s="247">
        <v>25</v>
      </c>
      <c r="G333" s="247" t="s">
        <v>52</v>
      </c>
      <c r="H333" s="30">
        <f t="shared" si="92"/>
        <v>2910</v>
      </c>
      <c r="I333" s="77">
        <v>116.4</v>
      </c>
      <c r="J333" s="77">
        <f t="shared" si="95"/>
        <v>3521.1</v>
      </c>
      <c r="K333" s="19">
        <f t="shared" si="96"/>
        <v>140.84399999999999</v>
      </c>
    </row>
    <row r="334" spans="1:11" s="123" customFormat="1" ht="26.4" outlineLevel="1" x14ac:dyDescent="0.25">
      <c r="A334" s="36"/>
      <c r="B334" s="439">
        <v>9005561103970</v>
      </c>
      <c r="C334" s="15" t="s">
        <v>422</v>
      </c>
      <c r="D334" s="299">
        <v>2790</v>
      </c>
      <c r="E334" s="327" t="s">
        <v>2346</v>
      </c>
      <c r="F334" s="247">
        <v>25</v>
      </c>
      <c r="G334" s="247" t="s">
        <v>52</v>
      </c>
      <c r="H334" s="30">
        <f t="shared" si="92"/>
        <v>2910</v>
      </c>
      <c r="I334" s="77">
        <v>116.4</v>
      </c>
      <c r="J334" s="77">
        <f t="shared" si="95"/>
        <v>3521.1</v>
      </c>
      <c r="K334" s="19">
        <f t="shared" si="96"/>
        <v>140.84399999999999</v>
      </c>
    </row>
    <row r="335" spans="1:11" s="123" customFormat="1" ht="26.4" outlineLevel="1" x14ac:dyDescent="0.25">
      <c r="A335" s="36"/>
      <c r="B335" s="439">
        <v>9005561103987</v>
      </c>
      <c r="C335" s="15" t="s">
        <v>423</v>
      </c>
      <c r="D335" s="299">
        <v>2790</v>
      </c>
      <c r="E335" s="327" t="s">
        <v>2347</v>
      </c>
      <c r="F335" s="247">
        <v>25</v>
      </c>
      <c r="G335" s="247" t="s">
        <v>52</v>
      </c>
      <c r="H335" s="30">
        <f t="shared" si="92"/>
        <v>2910</v>
      </c>
      <c r="I335" s="77">
        <v>116.4</v>
      </c>
      <c r="J335" s="77">
        <f t="shared" si="95"/>
        <v>3521.1</v>
      </c>
      <c r="K335" s="19">
        <f t="shared" si="96"/>
        <v>140.84399999999999</v>
      </c>
    </row>
    <row r="336" spans="1:11" s="123" customFormat="1" ht="26.4" outlineLevel="1" x14ac:dyDescent="0.25">
      <c r="A336" s="36"/>
      <c r="B336" s="439">
        <v>9005561104014</v>
      </c>
      <c r="C336" s="15" t="s">
        <v>424</v>
      </c>
      <c r="D336" s="299">
        <v>2790</v>
      </c>
      <c r="E336" s="327" t="s">
        <v>2348</v>
      </c>
      <c r="F336" s="247">
        <v>25</v>
      </c>
      <c r="G336" s="247" t="s">
        <v>52</v>
      </c>
      <c r="H336" s="30">
        <f t="shared" si="92"/>
        <v>2910</v>
      </c>
      <c r="I336" s="77">
        <v>116.4</v>
      </c>
      <c r="J336" s="77">
        <f t="shared" si="95"/>
        <v>3521.1</v>
      </c>
      <c r="K336" s="19">
        <f t="shared" si="96"/>
        <v>140.84399999999999</v>
      </c>
    </row>
    <row r="337" spans="1:11" s="123" customFormat="1" ht="26.4" outlineLevel="1" x14ac:dyDescent="0.25">
      <c r="A337" s="36"/>
      <c r="B337" s="439">
        <v>9005561104021</v>
      </c>
      <c r="C337" s="15" t="s">
        <v>425</v>
      </c>
      <c r="D337" s="299">
        <v>2790</v>
      </c>
      <c r="E337" s="327" t="s">
        <v>2349</v>
      </c>
      <c r="F337" s="247">
        <v>25</v>
      </c>
      <c r="G337" s="247" t="s">
        <v>52</v>
      </c>
      <c r="H337" s="30">
        <f t="shared" si="92"/>
        <v>2910</v>
      </c>
      <c r="I337" s="77">
        <v>116.4</v>
      </c>
      <c r="J337" s="77">
        <f t="shared" si="95"/>
        <v>3521.1</v>
      </c>
      <c r="K337" s="19">
        <f t="shared" si="96"/>
        <v>140.84399999999999</v>
      </c>
    </row>
    <row r="338" spans="1:11" s="123" customFormat="1" ht="26.4" outlineLevel="1" x14ac:dyDescent="0.25">
      <c r="A338" s="36"/>
      <c r="B338" s="439">
        <v>9005561104045</v>
      </c>
      <c r="C338" s="15" t="s">
        <v>426</v>
      </c>
      <c r="D338" s="299">
        <v>2790</v>
      </c>
      <c r="E338" s="327" t="s">
        <v>2350</v>
      </c>
      <c r="F338" s="247">
        <v>25</v>
      </c>
      <c r="G338" s="247" t="s">
        <v>52</v>
      </c>
      <c r="H338" s="30">
        <f t="shared" si="92"/>
        <v>2910</v>
      </c>
      <c r="I338" s="77">
        <v>116.4</v>
      </c>
      <c r="J338" s="77">
        <f t="shared" si="95"/>
        <v>3521.1</v>
      </c>
      <c r="K338" s="19">
        <f t="shared" si="96"/>
        <v>140.84399999999999</v>
      </c>
    </row>
    <row r="339" spans="1:11" s="123" customFormat="1" ht="26.4" outlineLevel="1" x14ac:dyDescent="0.25">
      <c r="A339" s="36"/>
      <c r="B339" s="439">
        <v>9005561104052</v>
      </c>
      <c r="C339" s="15" t="s">
        <v>427</v>
      </c>
      <c r="D339" s="299">
        <v>2790</v>
      </c>
      <c r="E339" s="327" t="s">
        <v>2351</v>
      </c>
      <c r="F339" s="247">
        <v>25</v>
      </c>
      <c r="G339" s="247" t="s">
        <v>52</v>
      </c>
      <c r="H339" s="30">
        <f t="shared" si="92"/>
        <v>2910</v>
      </c>
      <c r="I339" s="77">
        <v>116.4</v>
      </c>
      <c r="J339" s="77">
        <f t="shared" si="95"/>
        <v>3521.1</v>
      </c>
      <c r="K339" s="19">
        <f t="shared" si="96"/>
        <v>140.84399999999999</v>
      </c>
    </row>
    <row r="340" spans="1:11" s="123" customFormat="1" ht="26.4" outlineLevel="1" x14ac:dyDescent="0.25">
      <c r="A340" s="36"/>
      <c r="B340" s="439">
        <v>9005561103895</v>
      </c>
      <c r="C340" s="15" t="s">
        <v>428</v>
      </c>
      <c r="D340" s="299">
        <v>2790</v>
      </c>
      <c r="E340" s="327" t="s">
        <v>2352</v>
      </c>
      <c r="F340" s="247">
        <v>25</v>
      </c>
      <c r="G340" s="247" t="s">
        <v>52</v>
      </c>
      <c r="H340" s="30">
        <f t="shared" si="92"/>
        <v>2910</v>
      </c>
      <c r="I340" s="77">
        <v>116.4</v>
      </c>
      <c r="J340" s="77">
        <f t="shared" si="95"/>
        <v>3521.1</v>
      </c>
      <c r="K340" s="19">
        <f t="shared" si="96"/>
        <v>140.84399999999999</v>
      </c>
    </row>
    <row r="341" spans="1:11" s="123" customFormat="1" ht="26.4" outlineLevel="1" x14ac:dyDescent="0.25">
      <c r="A341" s="36"/>
      <c r="B341" s="439">
        <v>9005561104335</v>
      </c>
      <c r="C341" s="15" t="s">
        <v>429</v>
      </c>
      <c r="D341" s="299">
        <v>2790</v>
      </c>
      <c r="E341" s="327" t="s">
        <v>2353</v>
      </c>
      <c r="F341" s="247">
        <v>25</v>
      </c>
      <c r="G341" s="247" t="s">
        <v>52</v>
      </c>
      <c r="H341" s="30">
        <f t="shared" si="92"/>
        <v>2910</v>
      </c>
      <c r="I341" s="77">
        <v>116.4</v>
      </c>
      <c r="J341" s="77">
        <f t="shared" si="95"/>
        <v>3521.1</v>
      </c>
      <c r="K341" s="19">
        <f t="shared" si="96"/>
        <v>140.84399999999999</v>
      </c>
    </row>
    <row r="342" spans="1:11" s="123" customFormat="1" ht="26.4" outlineLevel="1" x14ac:dyDescent="0.25">
      <c r="A342" s="36"/>
      <c r="B342" s="439">
        <v>9005561103925</v>
      </c>
      <c r="C342" s="15" t="s">
        <v>430</v>
      </c>
      <c r="D342" s="299">
        <v>2790</v>
      </c>
      <c r="E342" s="327" t="s">
        <v>2354</v>
      </c>
      <c r="F342" s="247">
        <v>25</v>
      </c>
      <c r="G342" s="247" t="s">
        <v>52</v>
      </c>
      <c r="H342" s="30">
        <f t="shared" si="92"/>
        <v>2910</v>
      </c>
      <c r="I342" s="77">
        <v>116.4</v>
      </c>
      <c r="J342" s="77">
        <f t="shared" si="95"/>
        <v>3521.1</v>
      </c>
      <c r="K342" s="19">
        <f t="shared" si="96"/>
        <v>140.84399999999999</v>
      </c>
    </row>
    <row r="343" spans="1:11" s="123" customFormat="1" ht="26.4" outlineLevel="1" x14ac:dyDescent="0.25">
      <c r="A343" s="36"/>
      <c r="B343" s="439">
        <v>9005561104069</v>
      </c>
      <c r="C343" s="15" t="s">
        <v>431</v>
      </c>
      <c r="D343" s="299">
        <v>2790</v>
      </c>
      <c r="E343" s="327" t="s">
        <v>2355</v>
      </c>
      <c r="F343" s="247">
        <v>25</v>
      </c>
      <c r="G343" s="247" t="s">
        <v>52</v>
      </c>
      <c r="H343" s="30">
        <f t="shared" si="92"/>
        <v>2910</v>
      </c>
      <c r="I343" s="77">
        <v>116.4</v>
      </c>
      <c r="J343" s="77">
        <f t="shared" si="95"/>
        <v>3521.1</v>
      </c>
      <c r="K343" s="19">
        <f t="shared" si="96"/>
        <v>140.84399999999999</v>
      </c>
    </row>
    <row r="344" spans="1:11" s="123" customFormat="1" ht="26.4" outlineLevel="1" x14ac:dyDescent="0.25">
      <c r="A344" s="36"/>
      <c r="B344" s="439">
        <v>9005561104076</v>
      </c>
      <c r="C344" s="15" t="s">
        <v>432</v>
      </c>
      <c r="D344" s="299">
        <v>2790</v>
      </c>
      <c r="E344" s="327" t="s">
        <v>2356</v>
      </c>
      <c r="F344" s="247">
        <v>25</v>
      </c>
      <c r="G344" s="247" t="s">
        <v>52</v>
      </c>
      <c r="H344" s="30">
        <f t="shared" si="92"/>
        <v>2910</v>
      </c>
      <c r="I344" s="77">
        <v>116.4</v>
      </c>
      <c r="J344" s="77">
        <f t="shared" si="95"/>
        <v>3521.1</v>
      </c>
      <c r="K344" s="19">
        <f t="shared" si="96"/>
        <v>140.84399999999999</v>
      </c>
    </row>
    <row r="345" spans="1:11" s="123" customFormat="1" ht="26.4" outlineLevel="1" x14ac:dyDescent="0.25">
      <c r="A345" s="36"/>
      <c r="B345" s="439">
        <v>9005561104083</v>
      </c>
      <c r="C345" s="15" t="s">
        <v>433</v>
      </c>
      <c r="D345" s="299">
        <v>2790</v>
      </c>
      <c r="E345" s="327" t="s">
        <v>2357</v>
      </c>
      <c r="F345" s="247">
        <v>25</v>
      </c>
      <c r="G345" s="247" t="s">
        <v>52</v>
      </c>
      <c r="H345" s="30">
        <f t="shared" si="92"/>
        <v>2910</v>
      </c>
      <c r="I345" s="77">
        <v>116.4</v>
      </c>
      <c r="J345" s="77">
        <f t="shared" si="95"/>
        <v>3521.1</v>
      </c>
      <c r="K345" s="19">
        <f t="shared" si="96"/>
        <v>140.84399999999999</v>
      </c>
    </row>
    <row r="346" spans="1:11" s="123" customFormat="1" ht="26.4" outlineLevel="1" x14ac:dyDescent="0.25">
      <c r="A346" s="36"/>
      <c r="B346" s="439">
        <v>9005561104090</v>
      </c>
      <c r="C346" s="15" t="s">
        <v>434</v>
      </c>
      <c r="D346" s="299">
        <v>2790</v>
      </c>
      <c r="E346" s="327" t="s">
        <v>2358</v>
      </c>
      <c r="F346" s="247">
        <v>25</v>
      </c>
      <c r="G346" s="247" t="s">
        <v>52</v>
      </c>
      <c r="H346" s="30">
        <f t="shared" si="92"/>
        <v>2910</v>
      </c>
      <c r="I346" s="77">
        <v>116.4</v>
      </c>
      <c r="J346" s="77">
        <f t="shared" si="95"/>
        <v>3521.1</v>
      </c>
      <c r="K346" s="19">
        <f t="shared" si="96"/>
        <v>140.84399999999999</v>
      </c>
    </row>
    <row r="347" spans="1:11" s="123" customFormat="1" ht="26.4" outlineLevel="1" x14ac:dyDescent="0.25">
      <c r="A347" s="36"/>
      <c r="B347" s="439">
        <v>9005561104106</v>
      </c>
      <c r="C347" s="15" t="s">
        <v>435</v>
      </c>
      <c r="D347" s="299">
        <v>2790</v>
      </c>
      <c r="E347" s="327" t="s">
        <v>2359</v>
      </c>
      <c r="F347" s="247">
        <v>25</v>
      </c>
      <c r="G347" s="247" t="s">
        <v>52</v>
      </c>
      <c r="H347" s="30">
        <f t="shared" ref="H347:H378" si="97">I347*F347</f>
        <v>2910</v>
      </c>
      <c r="I347" s="77">
        <v>116.4</v>
      </c>
      <c r="J347" s="77">
        <f t="shared" si="95"/>
        <v>3521.1</v>
      </c>
      <c r="K347" s="19">
        <f t="shared" si="96"/>
        <v>140.84399999999999</v>
      </c>
    </row>
    <row r="348" spans="1:11" s="123" customFormat="1" ht="26.4" outlineLevel="1" x14ac:dyDescent="0.25">
      <c r="A348" s="36"/>
      <c r="B348" s="439">
        <v>9005561104120</v>
      </c>
      <c r="C348" s="15" t="s">
        <v>436</v>
      </c>
      <c r="D348" s="299">
        <v>2790</v>
      </c>
      <c r="E348" s="327" t="s">
        <v>2360</v>
      </c>
      <c r="F348" s="247">
        <v>25</v>
      </c>
      <c r="G348" s="247" t="s">
        <v>52</v>
      </c>
      <c r="H348" s="30">
        <f t="shared" si="97"/>
        <v>2910</v>
      </c>
      <c r="I348" s="77">
        <v>116.4</v>
      </c>
      <c r="J348" s="77">
        <f t="shared" si="95"/>
        <v>3521.1</v>
      </c>
      <c r="K348" s="19">
        <f t="shared" si="96"/>
        <v>140.84399999999999</v>
      </c>
    </row>
    <row r="349" spans="1:11" s="123" customFormat="1" ht="26.4" outlineLevel="1" x14ac:dyDescent="0.25">
      <c r="A349" s="36"/>
      <c r="B349" s="439">
        <v>9005561103956</v>
      </c>
      <c r="C349" s="15" t="s">
        <v>437</v>
      </c>
      <c r="D349" s="299">
        <v>2790</v>
      </c>
      <c r="E349" s="327" t="s">
        <v>2361</v>
      </c>
      <c r="F349" s="247">
        <v>25</v>
      </c>
      <c r="G349" s="247" t="s">
        <v>52</v>
      </c>
      <c r="H349" s="30">
        <f t="shared" si="97"/>
        <v>2910</v>
      </c>
      <c r="I349" s="77">
        <v>116.4</v>
      </c>
      <c r="J349" s="77">
        <f t="shared" si="95"/>
        <v>3521.1</v>
      </c>
      <c r="K349" s="19">
        <f t="shared" si="96"/>
        <v>140.84399999999999</v>
      </c>
    </row>
    <row r="350" spans="1:11" s="123" customFormat="1" ht="26.4" outlineLevel="1" x14ac:dyDescent="0.25">
      <c r="A350" s="36"/>
      <c r="B350" s="439">
        <v>9005561103871</v>
      </c>
      <c r="C350" s="15" t="s">
        <v>438</v>
      </c>
      <c r="D350" s="299">
        <v>2790</v>
      </c>
      <c r="E350" s="327" t="s">
        <v>2362</v>
      </c>
      <c r="F350" s="247">
        <v>25</v>
      </c>
      <c r="G350" s="247" t="s">
        <v>52</v>
      </c>
      <c r="H350" s="30">
        <f t="shared" si="97"/>
        <v>2910</v>
      </c>
      <c r="I350" s="77">
        <v>116.4</v>
      </c>
      <c r="J350" s="77">
        <f t="shared" si="95"/>
        <v>3521.1</v>
      </c>
      <c r="K350" s="19">
        <f t="shared" si="96"/>
        <v>140.84399999999999</v>
      </c>
    </row>
    <row r="351" spans="1:11" s="123" customFormat="1" ht="26.4" outlineLevel="1" x14ac:dyDescent="0.25">
      <c r="A351" s="36"/>
      <c r="B351" s="439">
        <v>9005561103949</v>
      </c>
      <c r="C351" s="15" t="s">
        <v>439</v>
      </c>
      <c r="D351" s="299">
        <v>2790</v>
      </c>
      <c r="E351" s="327" t="s">
        <v>2363</v>
      </c>
      <c r="F351" s="247">
        <v>25</v>
      </c>
      <c r="G351" s="247" t="s">
        <v>52</v>
      </c>
      <c r="H351" s="30">
        <f t="shared" si="97"/>
        <v>2910</v>
      </c>
      <c r="I351" s="77">
        <v>116.4</v>
      </c>
      <c r="J351" s="77">
        <f t="shared" si="95"/>
        <v>3521.1</v>
      </c>
      <c r="K351" s="19">
        <f t="shared" si="96"/>
        <v>140.84399999999999</v>
      </c>
    </row>
    <row r="352" spans="1:11" s="123" customFormat="1" ht="26.4" outlineLevel="1" x14ac:dyDescent="0.25">
      <c r="A352" s="36"/>
      <c r="B352" s="439">
        <v>9005561103932</v>
      </c>
      <c r="C352" s="15" t="s">
        <v>440</v>
      </c>
      <c r="D352" s="299">
        <v>2790</v>
      </c>
      <c r="E352" s="327" t="s">
        <v>2364</v>
      </c>
      <c r="F352" s="247">
        <v>25</v>
      </c>
      <c r="G352" s="247" t="s">
        <v>52</v>
      </c>
      <c r="H352" s="30">
        <f t="shared" si="97"/>
        <v>2910</v>
      </c>
      <c r="I352" s="77">
        <v>116.4</v>
      </c>
      <c r="J352" s="77">
        <f t="shared" ref="J352" si="98">H352*1.21</f>
        <v>3521.1</v>
      </c>
      <c r="K352" s="19">
        <f t="shared" ref="K352" si="99">I352*1.21</f>
        <v>140.84399999999999</v>
      </c>
    </row>
    <row r="353" spans="1:11" s="123" customFormat="1" ht="26.4" outlineLevel="1" x14ac:dyDescent="0.25">
      <c r="A353" s="36"/>
      <c r="B353" s="439">
        <v>9005561104168</v>
      </c>
      <c r="C353" s="15" t="s">
        <v>441</v>
      </c>
      <c r="D353" s="299">
        <v>2790</v>
      </c>
      <c r="E353" s="327" t="s">
        <v>2365</v>
      </c>
      <c r="F353" s="247">
        <v>25</v>
      </c>
      <c r="G353" s="247" t="s">
        <v>52</v>
      </c>
      <c r="H353" s="30">
        <f t="shared" si="97"/>
        <v>2910</v>
      </c>
      <c r="I353" s="77">
        <v>116.4</v>
      </c>
      <c r="J353" s="77">
        <f t="shared" si="95"/>
        <v>3521.1</v>
      </c>
      <c r="K353" s="19">
        <f t="shared" si="96"/>
        <v>140.84399999999999</v>
      </c>
    </row>
    <row r="354" spans="1:11" s="123" customFormat="1" ht="26.4" outlineLevel="1" x14ac:dyDescent="0.25">
      <c r="A354" s="36"/>
      <c r="B354" s="439">
        <v>9005561103918</v>
      </c>
      <c r="C354" s="15" t="s">
        <v>442</v>
      </c>
      <c r="D354" s="299">
        <v>2790</v>
      </c>
      <c r="E354" s="327" t="s">
        <v>2366</v>
      </c>
      <c r="F354" s="247">
        <v>25</v>
      </c>
      <c r="G354" s="247" t="s">
        <v>52</v>
      </c>
      <c r="H354" s="30">
        <f t="shared" si="97"/>
        <v>2910</v>
      </c>
      <c r="I354" s="77">
        <v>116.4</v>
      </c>
      <c r="J354" s="77">
        <f t="shared" si="95"/>
        <v>3521.1</v>
      </c>
      <c r="K354" s="19">
        <f t="shared" si="96"/>
        <v>140.84399999999999</v>
      </c>
    </row>
    <row r="355" spans="1:11" s="123" customFormat="1" ht="26.4" outlineLevel="1" x14ac:dyDescent="0.25">
      <c r="A355" s="36"/>
      <c r="B355" s="439">
        <v>9005561104175</v>
      </c>
      <c r="C355" s="15" t="s">
        <v>443</v>
      </c>
      <c r="D355" s="299">
        <v>2790</v>
      </c>
      <c r="E355" s="327" t="s">
        <v>2367</v>
      </c>
      <c r="F355" s="247">
        <v>25</v>
      </c>
      <c r="G355" s="247" t="s">
        <v>52</v>
      </c>
      <c r="H355" s="30">
        <f t="shared" si="97"/>
        <v>2910</v>
      </c>
      <c r="I355" s="77">
        <v>116.4</v>
      </c>
      <c r="J355" s="77">
        <f t="shared" ref="J355" si="100">H355*1.21</f>
        <v>3521.1</v>
      </c>
      <c r="K355" s="19">
        <f t="shared" ref="K355" si="101">I355*1.21</f>
        <v>140.84399999999999</v>
      </c>
    </row>
    <row r="356" spans="1:11" s="123" customFormat="1" ht="26.4" outlineLevel="1" x14ac:dyDescent="0.25">
      <c r="A356" s="36"/>
      <c r="B356" s="439">
        <v>9005561104182</v>
      </c>
      <c r="C356" s="15" t="s">
        <v>444</v>
      </c>
      <c r="D356" s="299">
        <v>2790</v>
      </c>
      <c r="E356" s="327" t="s">
        <v>2368</v>
      </c>
      <c r="F356" s="247">
        <v>25</v>
      </c>
      <c r="G356" s="247" t="s">
        <v>52</v>
      </c>
      <c r="H356" s="30">
        <f t="shared" si="97"/>
        <v>2910</v>
      </c>
      <c r="I356" s="77">
        <v>116.4</v>
      </c>
      <c r="J356" s="77">
        <f t="shared" si="95"/>
        <v>3521.1</v>
      </c>
      <c r="K356" s="19">
        <f t="shared" si="96"/>
        <v>140.84399999999999</v>
      </c>
    </row>
    <row r="357" spans="1:11" s="123" customFormat="1" ht="26.4" outlineLevel="1" x14ac:dyDescent="0.25">
      <c r="A357" s="36"/>
      <c r="B357" s="439">
        <v>9005561104199</v>
      </c>
      <c r="C357" s="15" t="s">
        <v>445</v>
      </c>
      <c r="D357" s="299">
        <v>2790</v>
      </c>
      <c r="E357" s="327" t="s">
        <v>2369</v>
      </c>
      <c r="F357" s="247">
        <v>25</v>
      </c>
      <c r="G357" s="247" t="s">
        <v>52</v>
      </c>
      <c r="H357" s="30">
        <f t="shared" si="97"/>
        <v>2910</v>
      </c>
      <c r="I357" s="77">
        <v>116.4</v>
      </c>
      <c r="J357" s="77">
        <f t="shared" si="95"/>
        <v>3521.1</v>
      </c>
      <c r="K357" s="19">
        <f t="shared" si="96"/>
        <v>140.84399999999999</v>
      </c>
    </row>
    <row r="358" spans="1:11" s="123" customFormat="1" ht="26.4" outlineLevel="1" x14ac:dyDescent="0.25">
      <c r="A358" s="36"/>
      <c r="B358" s="439">
        <v>9005561104298</v>
      </c>
      <c r="C358" s="15" t="s">
        <v>446</v>
      </c>
      <c r="D358" s="299">
        <v>2790</v>
      </c>
      <c r="E358" s="327" t="s">
        <v>2370</v>
      </c>
      <c r="F358" s="247">
        <v>25</v>
      </c>
      <c r="G358" s="247" t="s">
        <v>52</v>
      </c>
      <c r="H358" s="30">
        <f t="shared" si="97"/>
        <v>2910</v>
      </c>
      <c r="I358" s="77">
        <v>116.4</v>
      </c>
      <c r="J358" s="77">
        <f t="shared" si="95"/>
        <v>3521.1</v>
      </c>
      <c r="K358" s="19">
        <f t="shared" si="96"/>
        <v>140.84399999999999</v>
      </c>
    </row>
    <row r="359" spans="1:11" s="123" customFormat="1" ht="26.4" outlineLevel="1" x14ac:dyDescent="0.25">
      <c r="A359" s="36"/>
      <c r="B359" s="439">
        <v>9005561104205</v>
      </c>
      <c r="C359" s="15" t="s">
        <v>447</v>
      </c>
      <c r="D359" s="299">
        <v>2790</v>
      </c>
      <c r="E359" s="327" t="s">
        <v>2371</v>
      </c>
      <c r="F359" s="247">
        <v>25</v>
      </c>
      <c r="G359" s="247" t="s">
        <v>52</v>
      </c>
      <c r="H359" s="30">
        <f t="shared" si="97"/>
        <v>2910</v>
      </c>
      <c r="I359" s="77">
        <v>116.4</v>
      </c>
      <c r="J359" s="77">
        <f t="shared" si="95"/>
        <v>3521.1</v>
      </c>
      <c r="K359" s="19">
        <f t="shared" si="96"/>
        <v>140.84399999999999</v>
      </c>
    </row>
    <row r="360" spans="1:11" s="123" customFormat="1" ht="26.4" outlineLevel="1" x14ac:dyDescent="0.25">
      <c r="A360" s="36"/>
      <c r="B360" s="439">
        <v>9005561104212</v>
      </c>
      <c r="C360" s="15" t="s">
        <v>448</v>
      </c>
      <c r="D360" s="299">
        <v>2790</v>
      </c>
      <c r="E360" s="327" t="s">
        <v>2372</v>
      </c>
      <c r="F360" s="247">
        <v>25</v>
      </c>
      <c r="G360" s="247" t="s">
        <v>52</v>
      </c>
      <c r="H360" s="30">
        <f t="shared" si="97"/>
        <v>2910</v>
      </c>
      <c r="I360" s="77">
        <v>116.4</v>
      </c>
      <c r="J360" s="77">
        <f t="shared" si="95"/>
        <v>3521.1</v>
      </c>
      <c r="K360" s="19">
        <f t="shared" si="96"/>
        <v>140.84399999999999</v>
      </c>
    </row>
    <row r="361" spans="1:11" s="123" customFormat="1" ht="26.4" outlineLevel="1" x14ac:dyDescent="0.25">
      <c r="A361" s="36"/>
      <c r="B361" s="439">
        <v>9005561104274</v>
      </c>
      <c r="C361" s="15" t="s">
        <v>449</v>
      </c>
      <c r="D361" s="299">
        <v>2790</v>
      </c>
      <c r="E361" s="327" t="s">
        <v>2373</v>
      </c>
      <c r="F361" s="247">
        <v>25</v>
      </c>
      <c r="G361" s="247" t="s">
        <v>52</v>
      </c>
      <c r="H361" s="30">
        <f t="shared" si="97"/>
        <v>2910</v>
      </c>
      <c r="I361" s="77">
        <v>116.4</v>
      </c>
      <c r="J361" s="77">
        <f t="shared" si="95"/>
        <v>3521.1</v>
      </c>
      <c r="K361" s="19">
        <f t="shared" si="96"/>
        <v>140.84399999999999</v>
      </c>
    </row>
    <row r="362" spans="1:11" s="13" customFormat="1" ht="26.4" outlineLevel="1" x14ac:dyDescent="0.25">
      <c r="A362" s="36"/>
      <c r="B362" s="43">
        <v>9005561103901</v>
      </c>
      <c r="C362" s="141" t="s">
        <v>450</v>
      </c>
      <c r="D362" s="299">
        <v>2790</v>
      </c>
      <c r="E362" s="327" t="s">
        <v>2374</v>
      </c>
      <c r="F362" s="244">
        <v>25</v>
      </c>
      <c r="G362" s="244" t="s">
        <v>52</v>
      </c>
      <c r="H362" s="35">
        <f t="shared" si="97"/>
        <v>2910</v>
      </c>
      <c r="I362" s="96">
        <v>116.4</v>
      </c>
      <c r="J362" s="96">
        <f t="shared" si="95"/>
        <v>3521.1</v>
      </c>
      <c r="K362" s="42">
        <f t="shared" si="96"/>
        <v>140.84399999999999</v>
      </c>
    </row>
    <row r="363" spans="1:11" s="123" customFormat="1" ht="26.4" outlineLevel="1" x14ac:dyDescent="0.25">
      <c r="A363" s="36"/>
      <c r="B363" s="439">
        <v>9005561104441</v>
      </c>
      <c r="C363" s="15" t="s">
        <v>451</v>
      </c>
      <c r="D363" s="299">
        <v>2790</v>
      </c>
      <c r="E363" s="327" t="s">
        <v>2327</v>
      </c>
      <c r="F363" s="247">
        <v>15</v>
      </c>
      <c r="G363" s="247" t="s">
        <v>52</v>
      </c>
      <c r="H363" s="30">
        <f t="shared" si="97"/>
        <v>1746</v>
      </c>
      <c r="I363" s="77">
        <v>116.4</v>
      </c>
      <c r="J363" s="77">
        <f t="shared" si="95"/>
        <v>2112.66</v>
      </c>
      <c r="K363" s="19">
        <f t="shared" si="96"/>
        <v>140.84399999999999</v>
      </c>
    </row>
    <row r="364" spans="1:11" s="123" customFormat="1" ht="26.4" outlineLevel="1" x14ac:dyDescent="0.25">
      <c r="A364" s="36"/>
      <c r="B364" s="439">
        <v>9005561104823</v>
      </c>
      <c r="C364" s="15" t="s">
        <v>452</v>
      </c>
      <c r="D364" s="299">
        <v>2790</v>
      </c>
      <c r="E364" s="327" t="s">
        <v>2328</v>
      </c>
      <c r="F364" s="247">
        <v>15</v>
      </c>
      <c r="G364" s="247" t="s">
        <v>52</v>
      </c>
      <c r="H364" s="30">
        <f t="shared" si="97"/>
        <v>1746</v>
      </c>
      <c r="I364" s="77">
        <v>116.4</v>
      </c>
      <c r="J364" s="77">
        <f t="shared" si="95"/>
        <v>2112.66</v>
      </c>
      <c r="K364" s="19">
        <f t="shared" si="96"/>
        <v>140.84399999999999</v>
      </c>
    </row>
    <row r="365" spans="1:11" s="123" customFormat="1" ht="26.4" outlineLevel="1" x14ac:dyDescent="0.25">
      <c r="A365" s="36"/>
      <c r="B365" s="439">
        <v>9005561104472</v>
      </c>
      <c r="C365" s="15" t="s">
        <v>453</v>
      </c>
      <c r="D365" s="299">
        <v>2790</v>
      </c>
      <c r="E365" s="327" t="s">
        <v>2329</v>
      </c>
      <c r="F365" s="247">
        <v>15</v>
      </c>
      <c r="G365" s="247" t="s">
        <v>52</v>
      </c>
      <c r="H365" s="30">
        <f t="shared" si="97"/>
        <v>1746</v>
      </c>
      <c r="I365" s="77">
        <v>116.4</v>
      </c>
      <c r="J365" s="77">
        <f t="shared" si="95"/>
        <v>2112.66</v>
      </c>
      <c r="K365" s="19">
        <f t="shared" si="96"/>
        <v>140.84399999999999</v>
      </c>
    </row>
    <row r="366" spans="1:11" s="123" customFormat="1" ht="26.4" outlineLevel="1" x14ac:dyDescent="0.25">
      <c r="A366" s="36"/>
      <c r="B366" s="439">
        <v>9005561104489</v>
      </c>
      <c r="C366" s="15" t="s">
        <v>454</v>
      </c>
      <c r="D366" s="299">
        <v>2790</v>
      </c>
      <c r="E366" s="327" t="s">
        <v>2330</v>
      </c>
      <c r="F366" s="247">
        <v>15</v>
      </c>
      <c r="G366" s="247" t="s">
        <v>52</v>
      </c>
      <c r="H366" s="30">
        <f t="shared" si="97"/>
        <v>1746</v>
      </c>
      <c r="I366" s="77">
        <v>116.4</v>
      </c>
      <c r="J366" s="77">
        <f t="shared" si="95"/>
        <v>2112.66</v>
      </c>
      <c r="K366" s="19">
        <f t="shared" si="96"/>
        <v>140.84399999999999</v>
      </c>
    </row>
    <row r="367" spans="1:11" s="123" customFormat="1" ht="26.4" outlineLevel="1" x14ac:dyDescent="0.25">
      <c r="A367" s="36"/>
      <c r="B367" s="439">
        <v>9005561104519</v>
      </c>
      <c r="C367" s="15" t="s">
        <v>455</v>
      </c>
      <c r="D367" s="299">
        <v>2790</v>
      </c>
      <c r="E367" s="327" t="s">
        <v>2331</v>
      </c>
      <c r="F367" s="247">
        <v>15</v>
      </c>
      <c r="G367" s="247" t="s">
        <v>52</v>
      </c>
      <c r="H367" s="30">
        <f t="shared" si="97"/>
        <v>1746</v>
      </c>
      <c r="I367" s="77">
        <v>116.4</v>
      </c>
      <c r="J367" s="77">
        <f t="shared" si="95"/>
        <v>2112.66</v>
      </c>
      <c r="K367" s="19">
        <f t="shared" si="96"/>
        <v>140.84399999999999</v>
      </c>
    </row>
    <row r="368" spans="1:11" s="123" customFormat="1" ht="26.4" outlineLevel="1" x14ac:dyDescent="0.25">
      <c r="A368" s="36"/>
      <c r="B368" s="439">
        <v>9005561104595</v>
      </c>
      <c r="C368" s="15" t="s">
        <v>456</v>
      </c>
      <c r="D368" s="299">
        <v>2790</v>
      </c>
      <c r="E368" s="327" t="s">
        <v>2332</v>
      </c>
      <c r="F368" s="247">
        <v>15</v>
      </c>
      <c r="G368" s="247" t="s">
        <v>52</v>
      </c>
      <c r="H368" s="30">
        <f t="shared" si="97"/>
        <v>1746</v>
      </c>
      <c r="I368" s="77">
        <v>116.4</v>
      </c>
      <c r="J368" s="77">
        <f t="shared" si="95"/>
        <v>2112.66</v>
      </c>
      <c r="K368" s="19">
        <f t="shared" si="96"/>
        <v>140.84399999999999</v>
      </c>
    </row>
    <row r="369" spans="1:11" s="123" customFormat="1" ht="26.4" outlineLevel="1" x14ac:dyDescent="0.25">
      <c r="A369" s="36"/>
      <c r="B369" s="439">
        <v>9005561104618</v>
      </c>
      <c r="C369" s="15" t="s">
        <v>457</v>
      </c>
      <c r="D369" s="299">
        <v>2790</v>
      </c>
      <c r="E369" s="327" t="s">
        <v>2333</v>
      </c>
      <c r="F369" s="247">
        <v>15</v>
      </c>
      <c r="G369" s="247" t="s">
        <v>52</v>
      </c>
      <c r="H369" s="30">
        <f t="shared" si="97"/>
        <v>1746</v>
      </c>
      <c r="I369" s="77">
        <v>116.4</v>
      </c>
      <c r="J369" s="77">
        <f t="shared" si="95"/>
        <v>2112.66</v>
      </c>
      <c r="K369" s="19">
        <f t="shared" si="96"/>
        <v>140.84399999999999</v>
      </c>
    </row>
    <row r="370" spans="1:11" s="123" customFormat="1" ht="26.4" outlineLevel="1" x14ac:dyDescent="0.25">
      <c r="A370" s="36"/>
      <c r="B370" s="439">
        <v>9005561104625</v>
      </c>
      <c r="C370" s="15" t="s">
        <v>458</v>
      </c>
      <c r="D370" s="299">
        <v>2790</v>
      </c>
      <c r="E370" s="327" t="s">
        <v>2334</v>
      </c>
      <c r="F370" s="247">
        <v>15</v>
      </c>
      <c r="G370" s="247" t="s">
        <v>52</v>
      </c>
      <c r="H370" s="30">
        <f t="shared" si="97"/>
        <v>1746</v>
      </c>
      <c r="I370" s="77">
        <v>116.4</v>
      </c>
      <c r="J370" s="77">
        <f t="shared" si="95"/>
        <v>2112.66</v>
      </c>
      <c r="K370" s="19">
        <f t="shared" si="96"/>
        <v>140.84399999999999</v>
      </c>
    </row>
    <row r="371" spans="1:11" s="123" customFormat="1" ht="26.4" outlineLevel="1" x14ac:dyDescent="0.25">
      <c r="A371" s="36"/>
      <c r="B371" s="439">
        <v>9005561104632</v>
      </c>
      <c r="C371" s="15" t="s">
        <v>459</v>
      </c>
      <c r="D371" s="299">
        <v>2790</v>
      </c>
      <c r="E371" s="327" t="s">
        <v>2335</v>
      </c>
      <c r="F371" s="247">
        <v>15</v>
      </c>
      <c r="G371" s="247" t="s">
        <v>52</v>
      </c>
      <c r="H371" s="30">
        <f t="shared" si="97"/>
        <v>1746</v>
      </c>
      <c r="I371" s="77">
        <v>116.4</v>
      </c>
      <c r="J371" s="77">
        <f t="shared" si="95"/>
        <v>2112.66</v>
      </c>
      <c r="K371" s="19">
        <f t="shared" si="96"/>
        <v>140.84399999999999</v>
      </c>
    </row>
    <row r="372" spans="1:11" s="123" customFormat="1" ht="26.4" outlineLevel="1" x14ac:dyDescent="0.25">
      <c r="A372" s="36"/>
      <c r="B372" s="439">
        <v>9005561104762</v>
      </c>
      <c r="C372" s="15" t="s">
        <v>460</v>
      </c>
      <c r="D372" s="299">
        <v>2790</v>
      </c>
      <c r="E372" s="327" t="s">
        <v>2336</v>
      </c>
      <c r="F372" s="247">
        <v>15</v>
      </c>
      <c r="G372" s="247" t="s">
        <v>52</v>
      </c>
      <c r="H372" s="30">
        <f t="shared" si="97"/>
        <v>1746</v>
      </c>
      <c r="I372" s="77">
        <v>116.4</v>
      </c>
      <c r="J372" s="77">
        <f t="shared" si="95"/>
        <v>2112.66</v>
      </c>
      <c r="K372" s="19">
        <f t="shared" si="96"/>
        <v>140.84399999999999</v>
      </c>
    </row>
    <row r="373" spans="1:11" s="123" customFormat="1" ht="26.4" outlineLevel="1" x14ac:dyDescent="0.25">
      <c r="A373" s="36"/>
      <c r="B373" s="439">
        <v>9005561104793</v>
      </c>
      <c r="C373" s="15" t="s">
        <v>461</v>
      </c>
      <c r="D373" s="299">
        <v>2790</v>
      </c>
      <c r="E373" s="327" t="s">
        <v>2337</v>
      </c>
      <c r="F373" s="247">
        <v>15</v>
      </c>
      <c r="G373" s="247" t="s">
        <v>52</v>
      </c>
      <c r="H373" s="30">
        <f t="shared" si="97"/>
        <v>1746</v>
      </c>
      <c r="I373" s="77">
        <v>116.4</v>
      </c>
      <c r="J373" s="77">
        <f t="shared" si="95"/>
        <v>2112.66</v>
      </c>
      <c r="K373" s="19">
        <f t="shared" si="96"/>
        <v>140.84399999999999</v>
      </c>
    </row>
    <row r="374" spans="1:11" s="123" customFormat="1" ht="26.4" outlineLevel="1" x14ac:dyDescent="0.25">
      <c r="A374" s="36"/>
      <c r="B374" s="439">
        <v>9005561104786</v>
      </c>
      <c r="C374" s="15" t="s">
        <v>462</v>
      </c>
      <c r="D374" s="299">
        <v>2790</v>
      </c>
      <c r="E374" s="327" t="s">
        <v>2338</v>
      </c>
      <c r="F374" s="247">
        <v>15</v>
      </c>
      <c r="G374" s="247" t="s">
        <v>52</v>
      </c>
      <c r="H374" s="30">
        <f t="shared" si="97"/>
        <v>1746</v>
      </c>
      <c r="I374" s="77">
        <v>116.4</v>
      </c>
      <c r="J374" s="77">
        <f t="shared" si="95"/>
        <v>2112.66</v>
      </c>
      <c r="K374" s="19">
        <f t="shared" si="96"/>
        <v>140.84399999999999</v>
      </c>
    </row>
    <row r="375" spans="1:11" s="123" customFormat="1" ht="26.4" outlineLevel="1" x14ac:dyDescent="0.25">
      <c r="A375" s="36"/>
      <c r="B375" s="439">
        <v>9005561104366</v>
      </c>
      <c r="C375" s="15" t="s">
        <v>463</v>
      </c>
      <c r="D375" s="299">
        <v>2790</v>
      </c>
      <c r="E375" s="327" t="s">
        <v>2339</v>
      </c>
      <c r="F375" s="247">
        <v>15</v>
      </c>
      <c r="G375" s="247" t="s">
        <v>52</v>
      </c>
      <c r="H375" s="30">
        <f t="shared" si="97"/>
        <v>1746</v>
      </c>
      <c r="I375" s="77">
        <v>116.4</v>
      </c>
      <c r="J375" s="77">
        <f t="shared" si="95"/>
        <v>2112.66</v>
      </c>
      <c r="K375" s="19">
        <f t="shared" si="96"/>
        <v>140.84399999999999</v>
      </c>
    </row>
    <row r="376" spans="1:11" s="123" customFormat="1" ht="26.4" outlineLevel="1" x14ac:dyDescent="0.25">
      <c r="A376" s="36"/>
      <c r="B376" s="439">
        <v>9005561104700</v>
      </c>
      <c r="C376" s="15" t="s">
        <v>464</v>
      </c>
      <c r="D376" s="299">
        <v>2790</v>
      </c>
      <c r="E376" s="327" t="s">
        <v>2340</v>
      </c>
      <c r="F376" s="247">
        <v>15</v>
      </c>
      <c r="G376" s="247" t="s">
        <v>52</v>
      </c>
      <c r="H376" s="30">
        <f t="shared" si="97"/>
        <v>1746</v>
      </c>
      <c r="I376" s="77">
        <v>116.4</v>
      </c>
      <c r="J376" s="77">
        <f t="shared" si="95"/>
        <v>2112.66</v>
      </c>
      <c r="K376" s="19">
        <f t="shared" si="96"/>
        <v>140.84399999999999</v>
      </c>
    </row>
    <row r="377" spans="1:11" s="123" customFormat="1" ht="26.4" outlineLevel="1" x14ac:dyDescent="0.25">
      <c r="A377" s="36"/>
      <c r="B377" s="439">
        <v>9005561104717</v>
      </c>
      <c r="C377" s="15" t="s">
        <v>465</v>
      </c>
      <c r="D377" s="299">
        <v>2790</v>
      </c>
      <c r="E377" s="327" t="s">
        <v>2341</v>
      </c>
      <c r="F377" s="247">
        <v>15</v>
      </c>
      <c r="G377" s="247" t="s">
        <v>52</v>
      </c>
      <c r="H377" s="30">
        <f t="shared" si="97"/>
        <v>1746</v>
      </c>
      <c r="I377" s="77">
        <v>116.4</v>
      </c>
      <c r="J377" s="77">
        <f t="shared" si="95"/>
        <v>2112.66</v>
      </c>
      <c r="K377" s="19">
        <f t="shared" si="96"/>
        <v>140.84399999999999</v>
      </c>
    </row>
    <row r="378" spans="1:11" s="123" customFormat="1" ht="26.4" outlineLevel="1" x14ac:dyDescent="0.25">
      <c r="A378" s="36"/>
      <c r="B378" s="439">
        <v>9005561104724</v>
      </c>
      <c r="C378" s="15" t="s">
        <v>466</v>
      </c>
      <c r="D378" s="299">
        <v>2790</v>
      </c>
      <c r="E378" s="327" t="s">
        <v>2342</v>
      </c>
      <c r="F378" s="247">
        <v>15</v>
      </c>
      <c r="G378" s="247" t="s">
        <v>52</v>
      </c>
      <c r="H378" s="30">
        <f t="shared" si="97"/>
        <v>1746</v>
      </c>
      <c r="I378" s="77">
        <v>116.4</v>
      </c>
      <c r="J378" s="77">
        <f t="shared" si="95"/>
        <v>2112.66</v>
      </c>
      <c r="K378" s="19">
        <f t="shared" si="96"/>
        <v>140.84399999999999</v>
      </c>
    </row>
    <row r="379" spans="1:11" s="123" customFormat="1" ht="26.4" outlineLevel="1" x14ac:dyDescent="0.25">
      <c r="A379" s="36"/>
      <c r="B379" s="439">
        <v>9005561104731</v>
      </c>
      <c r="C379" s="15" t="s">
        <v>467</v>
      </c>
      <c r="D379" s="299">
        <v>2790</v>
      </c>
      <c r="E379" s="327" t="s">
        <v>2343</v>
      </c>
      <c r="F379" s="247">
        <v>15</v>
      </c>
      <c r="G379" s="247" t="s">
        <v>52</v>
      </c>
      <c r="H379" s="30">
        <f t="shared" ref="H379:H410" si="102">I379*F379</f>
        <v>1746</v>
      </c>
      <c r="I379" s="77">
        <v>116.4</v>
      </c>
      <c r="J379" s="77">
        <f t="shared" si="95"/>
        <v>2112.66</v>
      </c>
      <c r="K379" s="19">
        <f t="shared" si="96"/>
        <v>140.84399999999999</v>
      </c>
    </row>
    <row r="380" spans="1:11" s="123" customFormat="1" ht="26.4" outlineLevel="1" x14ac:dyDescent="0.25">
      <c r="A380" s="36"/>
      <c r="B380" s="439">
        <v>9005561104748</v>
      </c>
      <c r="C380" s="15" t="s">
        <v>468</v>
      </c>
      <c r="D380" s="299">
        <v>2790</v>
      </c>
      <c r="E380" s="327" t="s">
        <v>2344</v>
      </c>
      <c r="F380" s="247">
        <v>15</v>
      </c>
      <c r="G380" s="247" t="s">
        <v>52</v>
      </c>
      <c r="H380" s="30">
        <f t="shared" si="102"/>
        <v>1746</v>
      </c>
      <c r="I380" s="77">
        <v>116.4</v>
      </c>
      <c r="J380" s="77">
        <f t="shared" si="95"/>
        <v>2112.66</v>
      </c>
      <c r="K380" s="19">
        <f t="shared" si="96"/>
        <v>140.84399999999999</v>
      </c>
    </row>
    <row r="381" spans="1:11" s="123" customFormat="1" ht="26.4" outlineLevel="1" x14ac:dyDescent="0.25">
      <c r="A381" s="36"/>
      <c r="B381" s="439">
        <v>9005561104809</v>
      </c>
      <c r="C381" s="15" t="s">
        <v>469</v>
      </c>
      <c r="D381" s="299">
        <v>2790</v>
      </c>
      <c r="E381" s="327" t="s">
        <v>2345</v>
      </c>
      <c r="F381" s="247">
        <v>15</v>
      </c>
      <c r="G381" s="247" t="s">
        <v>52</v>
      </c>
      <c r="H381" s="30">
        <f t="shared" si="102"/>
        <v>1746</v>
      </c>
      <c r="I381" s="77">
        <v>116.4</v>
      </c>
      <c r="J381" s="77">
        <f t="shared" ref="J381:J410" si="103">H381*1.21</f>
        <v>2112.66</v>
      </c>
      <c r="K381" s="19">
        <f t="shared" ref="K381:K410" si="104">I381*1.21</f>
        <v>140.84399999999999</v>
      </c>
    </row>
    <row r="382" spans="1:11" s="123" customFormat="1" ht="26.4" outlineLevel="1" x14ac:dyDescent="0.25">
      <c r="A382" s="36"/>
      <c r="B382" s="439">
        <v>9005561104458</v>
      </c>
      <c r="C382" s="15" t="s">
        <v>470</v>
      </c>
      <c r="D382" s="299">
        <v>2790</v>
      </c>
      <c r="E382" s="327" t="s">
        <v>2346</v>
      </c>
      <c r="F382" s="247">
        <v>15</v>
      </c>
      <c r="G382" s="247" t="s">
        <v>52</v>
      </c>
      <c r="H382" s="30">
        <f t="shared" si="102"/>
        <v>1746</v>
      </c>
      <c r="I382" s="77">
        <v>116.4</v>
      </c>
      <c r="J382" s="77">
        <f t="shared" si="103"/>
        <v>2112.66</v>
      </c>
      <c r="K382" s="19">
        <f t="shared" si="104"/>
        <v>140.84399999999999</v>
      </c>
    </row>
    <row r="383" spans="1:11" s="123" customFormat="1" ht="26.4" outlineLevel="1" x14ac:dyDescent="0.25">
      <c r="A383" s="36"/>
      <c r="B383" s="439">
        <v>9005561104465</v>
      </c>
      <c r="C383" s="15" t="s">
        <v>471</v>
      </c>
      <c r="D383" s="299">
        <v>2790</v>
      </c>
      <c r="E383" s="327" t="s">
        <v>2347</v>
      </c>
      <c r="F383" s="247">
        <v>15</v>
      </c>
      <c r="G383" s="247" t="s">
        <v>52</v>
      </c>
      <c r="H383" s="30">
        <f t="shared" si="102"/>
        <v>1746</v>
      </c>
      <c r="I383" s="77">
        <v>116.4</v>
      </c>
      <c r="J383" s="77">
        <f t="shared" si="103"/>
        <v>2112.66</v>
      </c>
      <c r="K383" s="19">
        <f t="shared" si="104"/>
        <v>140.84399999999999</v>
      </c>
    </row>
    <row r="384" spans="1:11" s="123" customFormat="1" ht="26.4" outlineLevel="1" x14ac:dyDescent="0.25">
      <c r="A384" s="36"/>
      <c r="B384" s="439">
        <v>9005561104496</v>
      </c>
      <c r="C384" s="15" t="s">
        <v>472</v>
      </c>
      <c r="D384" s="299">
        <v>2790</v>
      </c>
      <c r="E384" s="327" t="s">
        <v>2348</v>
      </c>
      <c r="F384" s="247">
        <v>15</v>
      </c>
      <c r="G384" s="247" t="s">
        <v>52</v>
      </c>
      <c r="H384" s="30">
        <f t="shared" si="102"/>
        <v>1746</v>
      </c>
      <c r="I384" s="77">
        <v>116.4</v>
      </c>
      <c r="J384" s="77">
        <f t="shared" si="103"/>
        <v>2112.66</v>
      </c>
      <c r="K384" s="19">
        <f t="shared" si="104"/>
        <v>140.84399999999999</v>
      </c>
    </row>
    <row r="385" spans="1:11" s="123" customFormat="1" ht="26.4" outlineLevel="1" x14ac:dyDescent="0.25">
      <c r="A385" s="36"/>
      <c r="B385" s="439">
        <v>9005561104502</v>
      </c>
      <c r="C385" s="15" t="s">
        <v>473</v>
      </c>
      <c r="D385" s="299">
        <v>2790</v>
      </c>
      <c r="E385" s="327" t="s">
        <v>2349</v>
      </c>
      <c r="F385" s="247">
        <v>15</v>
      </c>
      <c r="G385" s="247" t="s">
        <v>52</v>
      </c>
      <c r="H385" s="30">
        <f t="shared" si="102"/>
        <v>1746</v>
      </c>
      <c r="I385" s="77">
        <v>116.4</v>
      </c>
      <c r="J385" s="77">
        <f t="shared" si="103"/>
        <v>2112.66</v>
      </c>
      <c r="K385" s="19">
        <f t="shared" si="104"/>
        <v>140.84399999999999</v>
      </c>
    </row>
    <row r="386" spans="1:11" s="123" customFormat="1" ht="26.4" outlineLevel="1" x14ac:dyDescent="0.25">
      <c r="A386" s="36"/>
      <c r="B386" s="439">
        <v>9005561104526</v>
      </c>
      <c r="C386" s="15" t="s">
        <v>474</v>
      </c>
      <c r="D386" s="299">
        <v>2790</v>
      </c>
      <c r="E386" s="327" t="s">
        <v>2350</v>
      </c>
      <c r="F386" s="247">
        <v>15</v>
      </c>
      <c r="G386" s="247" t="s">
        <v>52</v>
      </c>
      <c r="H386" s="30">
        <f t="shared" si="102"/>
        <v>1746</v>
      </c>
      <c r="I386" s="77">
        <v>116.4</v>
      </c>
      <c r="J386" s="77">
        <f t="shared" si="103"/>
        <v>2112.66</v>
      </c>
      <c r="K386" s="19">
        <f t="shared" si="104"/>
        <v>140.84399999999999</v>
      </c>
    </row>
    <row r="387" spans="1:11" s="123" customFormat="1" ht="26.4" outlineLevel="1" x14ac:dyDescent="0.25">
      <c r="A387" s="36"/>
      <c r="B387" s="439">
        <v>9005561104533</v>
      </c>
      <c r="C387" s="15" t="s">
        <v>475</v>
      </c>
      <c r="D387" s="299">
        <v>2790</v>
      </c>
      <c r="E387" s="327" t="s">
        <v>2351</v>
      </c>
      <c r="F387" s="247">
        <v>15</v>
      </c>
      <c r="G387" s="247" t="s">
        <v>52</v>
      </c>
      <c r="H387" s="30">
        <f t="shared" si="102"/>
        <v>1746</v>
      </c>
      <c r="I387" s="77">
        <v>116.4</v>
      </c>
      <c r="J387" s="77">
        <f t="shared" si="103"/>
        <v>2112.66</v>
      </c>
      <c r="K387" s="19">
        <f t="shared" si="104"/>
        <v>140.84399999999999</v>
      </c>
    </row>
    <row r="388" spans="1:11" s="123" customFormat="1" ht="26.4" outlineLevel="1" x14ac:dyDescent="0.25">
      <c r="A388" s="36"/>
      <c r="B388" s="439">
        <v>9005561104373</v>
      </c>
      <c r="C388" s="15" t="s">
        <v>476</v>
      </c>
      <c r="D388" s="299">
        <v>2790</v>
      </c>
      <c r="E388" s="327" t="s">
        <v>2352</v>
      </c>
      <c r="F388" s="247">
        <v>15</v>
      </c>
      <c r="G388" s="247" t="s">
        <v>52</v>
      </c>
      <c r="H388" s="30">
        <f t="shared" si="102"/>
        <v>1746</v>
      </c>
      <c r="I388" s="77">
        <v>116.4</v>
      </c>
      <c r="J388" s="77">
        <f t="shared" si="103"/>
        <v>2112.66</v>
      </c>
      <c r="K388" s="19">
        <f t="shared" si="104"/>
        <v>140.84399999999999</v>
      </c>
    </row>
    <row r="389" spans="1:11" s="123" customFormat="1" ht="26.4" outlineLevel="1" x14ac:dyDescent="0.25">
      <c r="A389" s="36"/>
      <c r="B389" s="439">
        <v>9005561104816</v>
      </c>
      <c r="C389" s="15" t="s">
        <v>477</v>
      </c>
      <c r="D389" s="299">
        <v>2790</v>
      </c>
      <c r="E389" s="327" t="s">
        <v>2353</v>
      </c>
      <c r="F389" s="247">
        <v>15</v>
      </c>
      <c r="G389" s="247" t="s">
        <v>52</v>
      </c>
      <c r="H389" s="30">
        <f t="shared" si="102"/>
        <v>1746</v>
      </c>
      <c r="I389" s="77">
        <v>116.4</v>
      </c>
      <c r="J389" s="77">
        <f t="shared" si="103"/>
        <v>2112.66</v>
      </c>
      <c r="K389" s="19">
        <f t="shared" si="104"/>
        <v>140.84399999999999</v>
      </c>
    </row>
    <row r="390" spans="1:11" s="123" customFormat="1" ht="26.4" outlineLevel="1" x14ac:dyDescent="0.25">
      <c r="A390" s="36"/>
      <c r="B390" s="439">
        <v>9005561104403</v>
      </c>
      <c r="C390" s="15" t="s">
        <v>478</v>
      </c>
      <c r="D390" s="299">
        <v>2790</v>
      </c>
      <c r="E390" s="327" t="s">
        <v>2354</v>
      </c>
      <c r="F390" s="247">
        <v>15</v>
      </c>
      <c r="G390" s="247" t="s">
        <v>52</v>
      </c>
      <c r="H390" s="30">
        <f t="shared" si="102"/>
        <v>1746</v>
      </c>
      <c r="I390" s="77">
        <v>116.4</v>
      </c>
      <c r="J390" s="77">
        <f t="shared" si="103"/>
        <v>2112.66</v>
      </c>
      <c r="K390" s="19">
        <f t="shared" si="104"/>
        <v>140.84399999999999</v>
      </c>
    </row>
    <row r="391" spans="1:11" s="123" customFormat="1" ht="26.4" outlineLevel="1" x14ac:dyDescent="0.25">
      <c r="A391" s="36"/>
      <c r="B391" s="439">
        <v>9005561104540</v>
      </c>
      <c r="C391" s="15" t="s">
        <v>479</v>
      </c>
      <c r="D391" s="299">
        <v>2790</v>
      </c>
      <c r="E391" s="327" t="s">
        <v>2355</v>
      </c>
      <c r="F391" s="247">
        <v>15</v>
      </c>
      <c r="G391" s="247" t="s">
        <v>52</v>
      </c>
      <c r="H391" s="30">
        <f t="shared" si="102"/>
        <v>1746</v>
      </c>
      <c r="I391" s="77">
        <v>116.4</v>
      </c>
      <c r="J391" s="77">
        <f t="shared" si="103"/>
        <v>2112.66</v>
      </c>
      <c r="K391" s="19">
        <f t="shared" si="104"/>
        <v>140.84399999999999</v>
      </c>
    </row>
    <row r="392" spans="1:11" s="123" customFormat="1" ht="26.4" outlineLevel="1" x14ac:dyDescent="0.25">
      <c r="A392" s="36"/>
      <c r="B392" s="439">
        <v>9005561104557</v>
      </c>
      <c r="C392" s="15" t="s">
        <v>480</v>
      </c>
      <c r="D392" s="299">
        <v>2790</v>
      </c>
      <c r="E392" s="327" t="s">
        <v>2356</v>
      </c>
      <c r="F392" s="247">
        <v>15</v>
      </c>
      <c r="G392" s="247" t="s">
        <v>52</v>
      </c>
      <c r="H392" s="30">
        <f t="shared" si="102"/>
        <v>1746</v>
      </c>
      <c r="I392" s="77">
        <v>116.4</v>
      </c>
      <c r="J392" s="77">
        <f t="shared" si="103"/>
        <v>2112.66</v>
      </c>
      <c r="K392" s="19">
        <f t="shared" si="104"/>
        <v>140.84399999999999</v>
      </c>
    </row>
    <row r="393" spans="1:11" s="123" customFormat="1" ht="26.4" outlineLevel="1" x14ac:dyDescent="0.25">
      <c r="A393" s="36"/>
      <c r="B393" s="439">
        <v>9005561104564</v>
      </c>
      <c r="C393" s="15" t="s">
        <v>481</v>
      </c>
      <c r="D393" s="299">
        <v>2790</v>
      </c>
      <c r="E393" s="327" t="s">
        <v>2357</v>
      </c>
      <c r="F393" s="247">
        <v>15</v>
      </c>
      <c r="G393" s="247" t="s">
        <v>52</v>
      </c>
      <c r="H393" s="30">
        <f t="shared" si="102"/>
        <v>1746</v>
      </c>
      <c r="I393" s="77">
        <v>116.4</v>
      </c>
      <c r="J393" s="77">
        <f t="shared" si="103"/>
        <v>2112.66</v>
      </c>
      <c r="K393" s="19">
        <f t="shared" si="104"/>
        <v>140.84399999999999</v>
      </c>
    </row>
    <row r="394" spans="1:11" s="123" customFormat="1" ht="26.4" outlineLevel="1" x14ac:dyDescent="0.25">
      <c r="A394" s="36"/>
      <c r="B394" s="439">
        <v>9005561104571</v>
      </c>
      <c r="C394" s="15" t="s">
        <v>482</v>
      </c>
      <c r="D394" s="299">
        <v>2790</v>
      </c>
      <c r="E394" s="327" t="s">
        <v>2358</v>
      </c>
      <c r="F394" s="247">
        <v>15</v>
      </c>
      <c r="G394" s="247" t="s">
        <v>52</v>
      </c>
      <c r="H394" s="30">
        <f t="shared" si="102"/>
        <v>1746</v>
      </c>
      <c r="I394" s="77">
        <v>116.4</v>
      </c>
      <c r="J394" s="77">
        <f t="shared" si="103"/>
        <v>2112.66</v>
      </c>
      <c r="K394" s="19">
        <f t="shared" si="104"/>
        <v>140.84399999999999</v>
      </c>
    </row>
    <row r="395" spans="1:11" s="123" customFormat="1" ht="26.4" outlineLevel="1" x14ac:dyDescent="0.25">
      <c r="A395" s="36"/>
      <c r="B395" s="439">
        <v>9005561104588</v>
      </c>
      <c r="C395" s="15" t="s">
        <v>483</v>
      </c>
      <c r="D395" s="299">
        <v>2790</v>
      </c>
      <c r="E395" s="327" t="s">
        <v>2359</v>
      </c>
      <c r="F395" s="247">
        <v>15</v>
      </c>
      <c r="G395" s="247" t="s">
        <v>52</v>
      </c>
      <c r="H395" s="30">
        <f t="shared" si="102"/>
        <v>1746</v>
      </c>
      <c r="I395" s="77">
        <v>116.4</v>
      </c>
      <c r="J395" s="77">
        <f t="shared" si="103"/>
        <v>2112.66</v>
      </c>
      <c r="K395" s="19">
        <f t="shared" si="104"/>
        <v>140.84399999999999</v>
      </c>
    </row>
    <row r="396" spans="1:11" s="123" customFormat="1" ht="26.4" outlineLevel="1" x14ac:dyDescent="0.25">
      <c r="A396" s="36"/>
      <c r="B396" s="439">
        <v>9005561104601</v>
      </c>
      <c r="C396" s="15" t="s">
        <v>484</v>
      </c>
      <c r="D396" s="299">
        <v>2790</v>
      </c>
      <c r="E396" s="327" t="s">
        <v>2360</v>
      </c>
      <c r="F396" s="247">
        <v>15</v>
      </c>
      <c r="G396" s="247" t="s">
        <v>52</v>
      </c>
      <c r="H396" s="30">
        <f t="shared" si="102"/>
        <v>1746</v>
      </c>
      <c r="I396" s="77">
        <v>116.4</v>
      </c>
      <c r="J396" s="77">
        <f t="shared" si="103"/>
        <v>2112.66</v>
      </c>
      <c r="K396" s="19">
        <f t="shared" si="104"/>
        <v>140.84399999999999</v>
      </c>
    </row>
    <row r="397" spans="1:11" s="123" customFormat="1" ht="26.4" outlineLevel="1" x14ac:dyDescent="0.25">
      <c r="A397" s="36"/>
      <c r="B397" s="439">
        <v>9005561104434</v>
      </c>
      <c r="C397" s="15" t="s">
        <v>485</v>
      </c>
      <c r="D397" s="299">
        <v>2790</v>
      </c>
      <c r="E397" s="327" t="s">
        <v>2361</v>
      </c>
      <c r="F397" s="247">
        <v>15</v>
      </c>
      <c r="G397" s="247" t="s">
        <v>52</v>
      </c>
      <c r="H397" s="30">
        <f t="shared" si="102"/>
        <v>1746</v>
      </c>
      <c r="I397" s="77">
        <v>116.4</v>
      </c>
      <c r="J397" s="77">
        <f t="shared" si="103"/>
        <v>2112.66</v>
      </c>
      <c r="K397" s="19">
        <f t="shared" si="104"/>
        <v>140.84399999999999</v>
      </c>
    </row>
    <row r="398" spans="1:11" s="123" customFormat="1" ht="26.4" outlineLevel="1" x14ac:dyDescent="0.25">
      <c r="A398" s="36"/>
      <c r="B398" s="439">
        <v>9005561104359</v>
      </c>
      <c r="C398" s="15" t="s">
        <v>486</v>
      </c>
      <c r="D398" s="299">
        <v>2790</v>
      </c>
      <c r="E398" s="327" t="s">
        <v>2362</v>
      </c>
      <c r="F398" s="247">
        <v>15</v>
      </c>
      <c r="G398" s="247" t="s">
        <v>52</v>
      </c>
      <c r="H398" s="30">
        <f t="shared" si="102"/>
        <v>1746</v>
      </c>
      <c r="I398" s="77">
        <v>116.4</v>
      </c>
      <c r="J398" s="77">
        <f t="shared" si="103"/>
        <v>2112.66</v>
      </c>
      <c r="K398" s="19">
        <f t="shared" si="104"/>
        <v>140.84399999999999</v>
      </c>
    </row>
    <row r="399" spans="1:11" s="123" customFormat="1" ht="26.4" outlineLevel="1" x14ac:dyDescent="0.25">
      <c r="A399" s="36"/>
      <c r="B399" s="439">
        <v>9005561104427</v>
      </c>
      <c r="C399" s="15" t="s">
        <v>487</v>
      </c>
      <c r="D399" s="299">
        <v>2790</v>
      </c>
      <c r="E399" s="327" t="s">
        <v>2363</v>
      </c>
      <c r="F399" s="247">
        <v>15</v>
      </c>
      <c r="G399" s="247" t="s">
        <v>52</v>
      </c>
      <c r="H399" s="30">
        <f t="shared" si="102"/>
        <v>1746</v>
      </c>
      <c r="I399" s="77">
        <v>116.4</v>
      </c>
      <c r="J399" s="77">
        <f t="shared" si="103"/>
        <v>2112.66</v>
      </c>
      <c r="K399" s="19">
        <f t="shared" si="104"/>
        <v>140.84399999999999</v>
      </c>
    </row>
    <row r="400" spans="1:11" s="123" customFormat="1" ht="26.4" outlineLevel="1" x14ac:dyDescent="0.25">
      <c r="A400" s="36"/>
      <c r="B400" s="439">
        <v>9005561104410</v>
      </c>
      <c r="C400" s="15" t="s">
        <v>488</v>
      </c>
      <c r="D400" s="299">
        <v>2790</v>
      </c>
      <c r="E400" s="327" t="s">
        <v>2364</v>
      </c>
      <c r="F400" s="247">
        <v>15</v>
      </c>
      <c r="G400" s="247" t="s">
        <v>52</v>
      </c>
      <c r="H400" s="30">
        <f t="shared" si="102"/>
        <v>1746</v>
      </c>
      <c r="I400" s="77">
        <v>116.4</v>
      </c>
      <c r="J400" s="77">
        <f t="shared" si="103"/>
        <v>2112.66</v>
      </c>
      <c r="K400" s="19">
        <f t="shared" si="104"/>
        <v>140.84399999999999</v>
      </c>
    </row>
    <row r="401" spans="1:11" s="123" customFormat="1" ht="26.4" outlineLevel="1" x14ac:dyDescent="0.25">
      <c r="A401" s="36"/>
      <c r="B401" s="439">
        <v>9005561104649</v>
      </c>
      <c r="C401" s="15" t="s">
        <v>489</v>
      </c>
      <c r="D401" s="299">
        <v>2790</v>
      </c>
      <c r="E401" s="327" t="s">
        <v>2365</v>
      </c>
      <c r="F401" s="247">
        <v>15</v>
      </c>
      <c r="G401" s="247" t="s">
        <v>52</v>
      </c>
      <c r="H401" s="30">
        <f t="shared" si="102"/>
        <v>1746</v>
      </c>
      <c r="I401" s="77">
        <v>116.4</v>
      </c>
      <c r="J401" s="77">
        <f t="shared" si="103"/>
        <v>2112.66</v>
      </c>
      <c r="K401" s="19">
        <f t="shared" si="104"/>
        <v>140.84399999999999</v>
      </c>
    </row>
    <row r="402" spans="1:11" s="123" customFormat="1" ht="26.4" outlineLevel="1" x14ac:dyDescent="0.25">
      <c r="A402" s="36"/>
      <c r="B402" s="439">
        <v>9005561104397</v>
      </c>
      <c r="C402" s="15" t="s">
        <v>490</v>
      </c>
      <c r="D402" s="299">
        <v>2790</v>
      </c>
      <c r="E402" s="327" t="s">
        <v>2366</v>
      </c>
      <c r="F402" s="247">
        <v>15</v>
      </c>
      <c r="G402" s="247" t="s">
        <v>52</v>
      </c>
      <c r="H402" s="30">
        <f t="shared" si="102"/>
        <v>1746</v>
      </c>
      <c r="I402" s="77">
        <v>116.4</v>
      </c>
      <c r="J402" s="77">
        <f t="shared" si="103"/>
        <v>2112.66</v>
      </c>
      <c r="K402" s="19">
        <f t="shared" si="104"/>
        <v>140.84399999999999</v>
      </c>
    </row>
    <row r="403" spans="1:11" s="123" customFormat="1" ht="26.4" outlineLevel="1" x14ac:dyDescent="0.25">
      <c r="A403" s="36"/>
      <c r="B403" s="439">
        <v>9005561104656</v>
      </c>
      <c r="C403" s="15" t="s">
        <v>491</v>
      </c>
      <c r="D403" s="299">
        <v>2790</v>
      </c>
      <c r="E403" s="327" t="s">
        <v>2367</v>
      </c>
      <c r="F403" s="247">
        <v>15</v>
      </c>
      <c r="G403" s="247" t="s">
        <v>52</v>
      </c>
      <c r="H403" s="30">
        <f t="shared" si="102"/>
        <v>1746</v>
      </c>
      <c r="I403" s="77">
        <v>116.4</v>
      </c>
      <c r="J403" s="77">
        <f t="shared" si="103"/>
        <v>2112.66</v>
      </c>
      <c r="K403" s="19">
        <f t="shared" si="104"/>
        <v>140.84399999999999</v>
      </c>
    </row>
    <row r="404" spans="1:11" s="123" customFormat="1" ht="26.4" outlineLevel="1" x14ac:dyDescent="0.25">
      <c r="A404" s="36"/>
      <c r="B404" s="439">
        <v>9005561104663</v>
      </c>
      <c r="C404" s="15" t="s">
        <v>492</v>
      </c>
      <c r="D404" s="299">
        <v>2790</v>
      </c>
      <c r="E404" s="327" t="s">
        <v>2368</v>
      </c>
      <c r="F404" s="247">
        <v>15</v>
      </c>
      <c r="G404" s="247" t="s">
        <v>52</v>
      </c>
      <c r="H404" s="30">
        <f t="shared" si="102"/>
        <v>1746</v>
      </c>
      <c r="I404" s="77">
        <v>116.4</v>
      </c>
      <c r="J404" s="77">
        <f t="shared" si="103"/>
        <v>2112.66</v>
      </c>
      <c r="K404" s="19">
        <f t="shared" si="104"/>
        <v>140.84399999999999</v>
      </c>
    </row>
    <row r="405" spans="1:11" s="123" customFormat="1" ht="26.4" outlineLevel="1" x14ac:dyDescent="0.25">
      <c r="A405" s="36"/>
      <c r="B405" s="439">
        <v>9005561104670</v>
      </c>
      <c r="C405" s="15" t="s">
        <v>493</v>
      </c>
      <c r="D405" s="299">
        <v>2790</v>
      </c>
      <c r="E405" s="327" t="s">
        <v>2369</v>
      </c>
      <c r="F405" s="247">
        <v>15</v>
      </c>
      <c r="G405" s="247" t="s">
        <v>52</v>
      </c>
      <c r="H405" s="30">
        <f t="shared" si="102"/>
        <v>1746</v>
      </c>
      <c r="I405" s="77">
        <v>116.4</v>
      </c>
      <c r="J405" s="77">
        <f t="shared" ref="J405:J406" si="105">H405*1.21</f>
        <v>2112.66</v>
      </c>
      <c r="K405" s="19">
        <f t="shared" ref="K405:K406" si="106">I405*1.21</f>
        <v>140.84399999999999</v>
      </c>
    </row>
    <row r="406" spans="1:11" s="123" customFormat="1" ht="26.4" outlineLevel="1" x14ac:dyDescent="0.25">
      <c r="A406" s="36"/>
      <c r="B406" s="439">
        <v>9005561104779</v>
      </c>
      <c r="C406" s="15" t="s">
        <v>494</v>
      </c>
      <c r="D406" s="299">
        <v>2790</v>
      </c>
      <c r="E406" s="327" t="s">
        <v>2370</v>
      </c>
      <c r="F406" s="247">
        <v>15</v>
      </c>
      <c r="G406" s="247" t="s">
        <v>52</v>
      </c>
      <c r="H406" s="30">
        <f t="shared" si="102"/>
        <v>1746</v>
      </c>
      <c r="I406" s="77">
        <v>116.4</v>
      </c>
      <c r="J406" s="77">
        <f t="shared" si="105"/>
        <v>2112.66</v>
      </c>
      <c r="K406" s="19">
        <f t="shared" si="106"/>
        <v>140.84399999999999</v>
      </c>
    </row>
    <row r="407" spans="1:11" s="123" customFormat="1" ht="26.4" outlineLevel="1" x14ac:dyDescent="0.25">
      <c r="A407" s="36"/>
      <c r="B407" s="439">
        <v>9005561104687</v>
      </c>
      <c r="C407" s="15" t="s">
        <v>495</v>
      </c>
      <c r="D407" s="299">
        <v>2790</v>
      </c>
      <c r="E407" s="327" t="s">
        <v>2371</v>
      </c>
      <c r="F407" s="247">
        <v>15</v>
      </c>
      <c r="G407" s="247" t="s">
        <v>52</v>
      </c>
      <c r="H407" s="30">
        <f t="shared" si="102"/>
        <v>1746</v>
      </c>
      <c r="I407" s="77">
        <v>116.4</v>
      </c>
      <c r="J407" s="77">
        <f t="shared" si="103"/>
        <v>2112.66</v>
      </c>
      <c r="K407" s="19">
        <f t="shared" si="104"/>
        <v>140.84399999999999</v>
      </c>
    </row>
    <row r="408" spans="1:11" s="123" customFormat="1" ht="26.4" outlineLevel="1" x14ac:dyDescent="0.25">
      <c r="A408" s="36"/>
      <c r="B408" s="439">
        <v>9005561104694</v>
      </c>
      <c r="C408" s="15" t="s">
        <v>496</v>
      </c>
      <c r="D408" s="299">
        <v>2790</v>
      </c>
      <c r="E408" s="327" t="s">
        <v>2372</v>
      </c>
      <c r="F408" s="247">
        <v>15</v>
      </c>
      <c r="G408" s="247" t="s">
        <v>52</v>
      </c>
      <c r="H408" s="30">
        <f t="shared" si="102"/>
        <v>1746</v>
      </c>
      <c r="I408" s="77">
        <v>116.4</v>
      </c>
      <c r="J408" s="77">
        <f t="shared" si="103"/>
        <v>2112.66</v>
      </c>
      <c r="K408" s="19">
        <f t="shared" si="104"/>
        <v>140.84399999999999</v>
      </c>
    </row>
    <row r="409" spans="1:11" s="123" customFormat="1" ht="26.4" outlineLevel="1" x14ac:dyDescent="0.25">
      <c r="A409" s="36"/>
      <c r="B409" s="439">
        <v>9005561104755</v>
      </c>
      <c r="C409" s="15" t="s">
        <v>497</v>
      </c>
      <c r="D409" s="299">
        <v>2790</v>
      </c>
      <c r="E409" s="559" t="s">
        <v>2375</v>
      </c>
      <c r="F409" s="247">
        <v>15</v>
      </c>
      <c r="G409" s="247" t="s">
        <v>52</v>
      </c>
      <c r="H409" s="30">
        <f t="shared" si="102"/>
        <v>1746</v>
      </c>
      <c r="I409" s="77">
        <v>116.4</v>
      </c>
      <c r="J409" s="77">
        <f t="shared" si="103"/>
        <v>2112.66</v>
      </c>
      <c r="K409" s="19">
        <f t="shared" si="104"/>
        <v>140.84399999999999</v>
      </c>
    </row>
    <row r="410" spans="1:11" s="123" customFormat="1" ht="26.4" outlineLevel="1" x14ac:dyDescent="0.25">
      <c r="A410" s="36"/>
      <c r="B410" s="439">
        <v>9005561104380</v>
      </c>
      <c r="C410" s="141" t="s">
        <v>498</v>
      </c>
      <c r="D410" s="299">
        <v>2790</v>
      </c>
      <c r="E410" s="327" t="s">
        <v>2374</v>
      </c>
      <c r="F410" s="247">
        <v>15</v>
      </c>
      <c r="G410" s="247" t="s">
        <v>52</v>
      </c>
      <c r="H410" s="30">
        <f t="shared" si="102"/>
        <v>1746</v>
      </c>
      <c r="I410" s="77">
        <v>116.4</v>
      </c>
      <c r="J410" s="77">
        <f t="shared" si="103"/>
        <v>2112.66</v>
      </c>
      <c r="K410" s="19">
        <f t="shared" si="104"/>
        <v>140.84399999999999</v>
      </c>
    </row>
    <row r="411" spans="1:11" s="13" customFormat="1" ht="26.4" outlineLevel="1" x14ac:dyDescent="0.25">
      <c r="A411" s="420"/>
      <c r="B411" s="65">
        <v>9005561104830</v>
      </c>
      <c r="C411" s="66" t="s">
        <v>499</v>
      </c>
      <c r="D411" s="338">
        <v>2791</v>
      </c>
      <c r="E411" s="558" t="s">
        <v>2376</v>
      </c>
      <c r="F411" s="365">
        <v>25</v>
      </c>
      <c r="G411" s="52" t="s">
        <v>52</v>
      </c>
      <c r="H411" s="168">
        <f t="shared" ref="H411" si="107">I411*F411</f>
        <v>2952.5</v>
      </c>
      <c r="I411" s="157">
        <v>118.1</v>
      </c>
      <c r="J411" s="157">
        <f t="shared" ref="J411:J420" si="108">H411*1.21</f>
        <v>3572.5250000000001</v>
      </c>
      <c r="K411" s="255">
        <f t="shared" ref="K411:K412" si="109">I411*1.21</f>
        <v>142.90099999999998</v>
      </c>
    </row>
    <row r="412" spans="1:11" s="124" customFormat="1" ht="15.6" outlineLevel="1" x14ac:dyDescent="0.25">
      <c r="A412" s="36"/>
      <c r="B412" s="58">
        <v>9005561104847</v>
      </c>
      <c r="C412" s="45" t="s">
        <v>500</v>
      </c>
      <c r="D412" s="258"/>
      <c r="E412" s="421"/>
      <c r="F412" s="357"/>
      <c r="G412" s="247" t="s">
        <v>52</v>
      </c>
      <c r="H412" s="30">
        <f>I412*F411</f>
        <v>3307.5000000000005</v>
      </c>
      <c r="I412" s="77">
        <v>132.30000000000001</v>
      </c>
      <c r="J412" s="30">
        <f t="shared" si="108"/>
        <v>4002.0750000000003</v>
      </c>
      <c r="K412" s="19">
        <f t="shared" si="109"/>
        <v>160.083</v>
      </c>
    </row>
    <row r="413" spans="1:11" s="13" customFormat="1" ht="15.6" outlineLevel="1" x14ac:dyDescent="0.25">
      <c r="A413" s="36"/>
      <c r="B413" s="58">
        <v>9005561104854</v>
      </c>
      <c r="C413" s="45" t="s">
        <v>501</v>
      </c>
      <c r="D413" s="258"/>
      <c r="E413" s="421"/>
      <c r="F413" s="357"/>
      <c r="G413" s="247" t="s">
        <v>52</v>
      </c>
      <c r="H413" s="30"/>
      <c r="I413" s="77">
        <v>155</v>
      </c>
      <c r="J413" s="30"/>
      <c r="K413" s="19">
        <f t="shared" ref="K413" si="110">I413*1.21</f>
        <v>187.54999999999998</v>
      </c>
    </row>
    <row r="414" spans="1:11" s="13" customFormat="1" ht="15.6" outlineLevel="1" x14ac:dyDescent="0.25">
      <c r="A414" s="36"/>
      <c r="B414" s="59">
        <v>9005561104861</v>
      </c>
      <c r="C414" s="60" t="s">
        <v>502</v>
      </c>
      <c r="D414" s="337"/>
      <c r="E414" s="425"/>
      <c r="F414" s="366"/>
      <c r="G414" s="62" t="s">
        <v>52</v>
      </c>
      <c r="H414" s="63"/>
      <c r="I414" s="156" t="s">
        <v>252</v>
      </c>
      <c r="J414" s="63"/>
      <c r="K414" s="56"/>
    </row>
    <row r="415" spans="1:11" s="13" customFormat="1" ht="26.4" outlineLevel="1" x14ac:dyDescent="0.25">
      <c r="A415" s="36"/>
      <c r="B415" s="307">
        <v>9005561104878</v>
      </c>
      <c r="C415" s="419" t="s">
        <v>503</v>
      </c>
      <c r="D415" s="258">
        <v>2792</v>
      </c>
      <c r="E415" s="421" t="s">
        <v>2377</v>
      </c>
      <c r="F415" s="357">
        <v>25</v>
      </c>
      <c r="G415" s="52" t="s">
        <v>52</v>
      </c>
      <c r="H415" s="355">
        <f>I415*F415</f>
        <v>2952.5</v>
      </c>
      <c r="I415" s="155">
        <v>118.1</v>
      </c>
      <c r="J415" s="155">
        <f t="shared" si="108"/>
        <v>3572.5250000000001</v>
      </c>
      <c r="K415" s="54">
        <f t="shared" ref="K415:K423" si="111">I415*1.21</f>
        <v>142.90099999999998</v>
      </c>
    </row>
    <row r="416" spans="1:11" s="13" customFormat="1" ht="15.6" outlineLevel="1" x14ac:dyDescent="0.25">
      <c r="A416" s="36"/>
      <c r="B416" s="58">
        <v>9005561104885</v>
      </c>
      <c r="C416" s="45" t="s">
        <v>504</v>
      </c>
      <c r="D416" s="258"/>
      <c r="E416" s="421"/>
      <c r="F416" s="357"/>
      <c r="G416" s="247" t="s">
        <v>52</v>
      </c>
      <c r="H416" s="30">
        <f>I416*F415</f>
        <v>3307.5000000000005</v>
      </c>
      <c r="I416" s="77">
        <v>132.30000000000001</v>
      </c>
      <c r="J416" s="30">
        <f t="shared" si="108"/>
        <v>4002.0750000000003</v>
      </c>
      <c r="K416" s="19">
        <f t="shared" si="111"/>
        <v>160.083</v>
      </c>
    </row>
    <row r="417" spans="1:11" s="13" customFormat="1" ht="15.6" customHeight="1" outlineLevel="1" x14ac:dyDescent="0.25">
      <c r="A417" s="36"/>
      <c r="B417" s="58">
        <v>9005561104892</v>
      </c>
      <c r="C417" s="45" t="s">
        <v>505</v>
      </c>
      <c r="D417" s="258"/>
      <c r="E417" s="421"/>
      <c r="F417" s="357"/>
      <c r="G417" s="247" t="s">
        <v>52</v>
      </c>
      <c r="H417" s="30">
        <f>I417*F415</f>
        <v>3875</v>
      </c>
      <c r="I417" s="77">
        <v>155</v>
      </c>
      <c r="J417" s="30">
        <f t="shared" ref="J417" si="112">H417*1.21</f>
        <v>4688.75</v>
      </c>
      <c r="K417" s="19">
        <f t="shared" ref="K417" si="113">I417*1.21</f>
        <v>187.54999999999998</v>
      </c>
    </row>
    <row r="418" spans="1:11" s="13" customFormat="1" ht="15.6" customHeight="1" outlineLevel="1" x14ac:dyDescent="0.25">
      <c r="A418" s="36"/>
      <c r="B418" s="59">
        <v>9005561104908</v>
      </c>
      <c r="C418" s="60" t="s">
        <v>506</v>
      </c>
      <c r="D418" s="337"/>
      <c r="E418" s="425"/>
      <c r="F418" s="366"/>
      <c r="G418" s="62" t="s">
        <v>52</v>
      </c>
      <c r="H418" s="63"/>
      <c r="I418" s="156" t="s">
        <v>252</v>
      </c>
      <c r="J418" s="63"/>
      <c r="K418" s="56"/>
    </row>
    <row r="419" spans="1:11" s="13" customFormat="1" ht="30" customHeight="1" outlineLevel="1" x14ac:dyDescent="0.25">
      <c r="A419" s="36"/>
      <c r="B419" s="65">
        <v>9005561104915</v>
      </c>
      <c r="C419" s="66" t="s">
        <v>507</v>
      </c>
      <c r="D419" s="338">
        <v>2793</v>
      </c>
      <c r="E419" s="560" t="s">
        <v>2378</v>
      </c>
      <c r="F419" s="357">
        <v>25</v>
      </c>
      <c r="G419" s="52" t="s">
        <v>52</v>
      </c>
      <c r="H419" s="355">
        <f>I419*F419</f>
        <v>3140</v>
      </c>
      <c r="I419" s="155">
        <v>125.6</v>
      </c>
      <c r="J419" s="155">
        <f t="shared" si="108"/>
        <v>3799.4</v>
      </c>
      <c r="K419" s="54">
        <f t="shared" si="111"/>
        <v>151.976</v>
      </c>
    </row>
    <row r="420" spans="1:11" s="13" customFormat="1" ht="15.6" customHeight="1" outlineLevel="1" x14ac:dyDescent="0.25">
      <c r="A420" s="36"/>
      <c r="B420" s="58">
        <v>9005561104922</v>
      </c>
      <c r="C420" s="45" t="s">
        <v>508</v>
      </c>
      <c r="D420" s="258"/>
      <c r="E420" s="421"/>
      <c r="F420" s="357"/>
      <c r="G420" s="247" t="s">
        <v>52</v>
      </c>
      <c r="H420" s="30">
        <f>I420*F419</f>
        <v>3490</v>
      </c>
      <c r="I420" s="77">
        <v>139.6</v>
      </c>
      <c r="J420" s="30">
        <f t="shared" si="108"/>
        <v>4222.8999999999996</v>
      </c>
      <c r="K420" s="19">
        <f t="shared" si="111"/>
        <v>168.916</v>
      </c>
    </row>
    <row r="421" spans="1:11" s="13" customFormat="1" ht="15.6" outlineLevel="1" x14ac:dyDescent="0.25">
      <c r="A421" s="36"/>
      <c r="B421" s="58">
        <v>9005561104939</v>
      </c>
      <c r="C421" s="45" t="s">
        <v>509</v>
      </c>
      <c r="D421" s="258"/>
      <c r="E421" s="421"/>
      <c r="F421" s="357"/>
      <c r="G421" s="247" t="s">
        <v>52</v>
      </c>
      <c r="H421" s="30">
        <f>I421*F419</f>
        <v>4062.5</v>
      </c>
      <c r="I421" s="77">
        <v>162.5</v>
      </c>
      <c r="J421" s="30">
        <f t="shared" ref="J421" si="114">H421*1.21</f>
        <v>4915.625</v>
      </c>
      <c r="K421" s="19">
        <f t="shared" ref="K421" si="115">I421*1.21</f>
        <v>196.625</v>
      </c>
    </row>
    <row r="422" spans="1:11" s="13" customFormat="1" ht="15.6" outlineLevel="1" x14ac:dyDescent="0.25">
      <c r="A422" s="36"/>
      <c r="B422" s="59">
        <v>9005561104946</v>
      </c>
      <c r="C422" s="60" t="s">
        <v>510</v>
      </c>
      <c r="D422" s="337"/>
      <c r="E422" s="425"/>
      <c r="F422" s="366"/>
      <c r="G422" s="62" t="s">
        <v>52</v>
      </c>
      <c r="H422" s="63"/>
      <c r="I422" s="156" t="s">
        <v>252</v>
      </c>
      <c r="J422" s="63"/>
      <c r="K422" s="56"/>
    </row>
    <row r="423" spans="1:11" s="13" customFormat="1" ht="33" customHeight="1" outlineLevel="1" x14ac:dyDescent="0.25">
      <c r="A423" s="36"/>
      <c r="B423" s="65">
        <v>9005561104960</v>
      </c>
      <c r="C423" s="66" t="s">
        <v>511</v>
      </c>
      <c r="D423" s="422">
        <v>2794</v>
      </c>
      <c r="E423" s="328" t="s">
        <v>2379</v>
      </c>
      <c r="F423" s="52">
        <v>20</v>
      </c>
      <c r="G423" s="52" t="s">
        <v>52</v>
      </c>
      <c r="H423" s="355">
        <f>I423*F423</f>
        <v>2562</v>
      </c>
      <c r="I423" s="155">
        <v>128.1</v>
      </c>
      <c r="J423" s="155">
        <f t="shared" ref="J423" si="116">H423*1.21</f>
        <v>3100.02</v>
      </c>
      <c r="K423" s="54">
        <f t="shared" si="111"/>
        <v>155.00099999999998</v>
      </c>
    </row>
    <row r="424" spans="1:11" s="13" customFormat="1" ht="33" customHeight="1" outlineLevel="1" x14ac:dyDescent="0.25">
      <c r="A424" s="36"/>
      <c r="B424" s="58">
        <v>9005561104953</v>
      </c>
      <c r="C424" s="45" t="s">
        <v>512</v>
      </c>
      <c r="D424" s="16">
        <v>2794</v>
      </c>
      <c r="E424" s="328" t="s">
        <v>2379</v>
      </c>
      <c r="F424" s="247">
        <v>20</v>
      </c>
      <c r="G424" s="247" t="s">
        <v>52</v>
      </c>
      <c r="H424" s="355">
        <f>I424*F424</f>
        <v>2562</v>
      </c>
      <c r="I424" s="155">
        <v>128.1</v>
      </c>
      <c r="J424" s="155">
        <f t="shared" ref="J424:J425" si="117">H424*1.21</f>
        <v>3100.02</v>
      </c>
      <c r="K424" s="54">
        <f t="shared" ref="K424:K425" si="118">I424*1.21</f>
        <v>155.00099999999998</v>
      </c>
    </row>
    <row r="425" spans="1:11" s="13" customFormat="1" ht="33" customHeight="1" outlineLevel="1" x14ac:dyDescent="0.25">
      <c r="A425" s="36"/>
      <c r="B425" s="58">
        <v>9005561104984</v>
      </c>
      <c r="C425" s="45" t="s">
        <v>513</v>
      </c>
      <c r="D425" s="16">
        <v>2794</v>
      </c>
      <c r="E425" s="328" t="s">
        <v>2379</v>
      </c>
      <c r="F425" s="247">
        <v>20</v>
      </c>
      <c r="G425" s="247" t="s">
        <v>52</v>
      </c>
      <c r="H425" s="355">
        <f>I425*F425</f>
        <v>2562</v>
      </c>
      <c r="I425" s="155">
        <v>128.1</v>
      </c>
      <c r="J425" s="155">
        <f t="shared" si="117"/>
        <v>3100.02</v>
      </c>
      <c r="K425" s="54">
        <f t="shared" si="118"/>
        <v>155.00099999999998</v>
      </c>
    </row>
    <row r="426" spans="1:11" s="13" customFormat="1" ht="33" customHeight="1" outlineLevel="1" x14ac:dyDescent="0.25">
      <c r="A426" s="36"/>
      <c r="B426" s="58">
        <v>9005561104977</v>
      </c>
      <c r="C426" s="45" t="s">
        <v>514</v>
      </c>
      <c r="D426" s="16">
        <v>2794</v>
      </c>
      <c r="E426" s="328" t="s">
        <v>2379</v>
      </c>
      <c r="F426" s="244">
        <v>20</v>
      </c>
      <c r="G426" s="247" t="s">
        <v>52</v>
      </c>
      <c r="H426" s="355">
        <f>I426*F426</f>
        <v>2562</v>
      </c>
      <c r="I426" s="155">
        <v>128.1</v>
      </c>
      <c r="J426" s="155">
        <f t="shared" ref="J426" si="119">H426*1.21</f>
        <v>3100.02</v>
      </c>
      <c r="K426" s="54">
        <f t="shared" ref="K426" si="120">I426*1.21</f>
        <v>155.00099999999998</v>
      </c>
    </row>
    <row r="427" spans="1:11" s="13" customFormat="1" ht="15.6" outlineLevel="1" x14ac:dyDescent="0.25">
      <c r="A427" s="36"/>
      <c r="B427" s="202"/>
      <c r="C427" s="202"/>
      <c r="D427" s="190"/>
      <c r="E427" s="36"/>
      <c r="F427" s="241"/>
      <c r="G427" s="241"/>
      <c r="H427" s="38"/>
      <c r="I427" s="38"/>
      <c r="J427" s="38"/>
      <c r="K427" s="40"/>
    </row>
    <row r="428" spans="1:11" s="13" customFormat="1" ht="15.6" outlineLevel="1" x14ac:dyDescent="0.25">
      <c r="A428" s="36"/>
      <c r="B428" s="14"/>
      <c r="C428" s="24" t="s">
        <v>515</v>
      </c>
      <c r="D428" s="299">
        <v>2799</v>
      </c>
      <c r="E428" s="405" t="s">
        <v>516</v>
      </c>
      <c r="F428" s="247">
        <v>25</v>
      </c>
      <c r="G428" s="247" t="s">
        <v>52</v>
      </c>
      <c r="H428" s="18">
        <f>I428*$F$428</f>
        <v>257.5</v>
      </c>
      <c r="I428" s="77">
        <v>10.3</v>
      </c>
      <c r="J428" s="77">
        <f t="shared" ref="J428:J433" si="121">H428*1.21</f>
        <v>311.57499999999999</v>
      </c>
      <c r="K428" s="19">
        <f t="shared" ref="K428:K435" si="122">I428*1.21</f>
        <v>12.463000000000001</v>
      </c>
    </row>
    <row r="429" spans="1:11" s="13" customFormat="1" ht="15.6" outlineLevel="1" x14ac:dyDescent="0.25">
      <c r="A429" s="36"/>
      <c r="B429" s="14"/>
      <c r="C429" s="24" t="s">
        <v>517</v>
      </c>
      <c r="D429" s="258"/>
      <c r="E429" s="316"/>
      <c r="F429" s="247">
        <v>25</v>
      </c>
      <c r="G429" s="247" t="s">
        <v>52</v>
      </c>
      <c r="H429" s="18">
        <f t="shared" ref="H429:H433" si="123">I429*$F$428</f>
        <v>275</v>
      </c>
      <c r="I429" s="77">
        <v>11</v>
      </c>
      <c r="J429" s="77">
        <f t="shared" si="121"/>
        <v>332.75</v>
      </c>
      <c r="K429" s="19">
        <f t="shared" si="122"/>
        <v>13.309999999999999</v>
      </c>
    </row>
    <row r="430" spans="1:11" s="13" customFormat="1" ht="15.6" outlineLevel="1" x14ac:dyDescent="0.25">
      <c r="A430" s="36"/>
      <c r="B430" s="14"/>
      <c r="C430" s="24" t="s">
        <v>518</v>
      </c>
      <c r="D430" s="258"/>
      <c r="E430" s="316"/>
      <c r="F430" s="247">
        <v>25</v>
      </c>
      <c r="G430" s="247" t="s">
        <v>52</v>
      </c>
      <c r="H430" s="18">
        <f t="shared" si="123"/>
        <v>390</v>
      </c>
      <c r="I430" s="77">
        <v>15.6</v>
      </c>
      <c r="J430" s="77">
        <f t="shared" si="121"/>
        <v>471.9</v>
      </c>
      <c r="K430" s="19">
        <f t="shared" si="122"/>
        <v>18.875999999999998</v>
      </c>
    </row>
    <row r="431" spans="1:11" s="31" customFormat="1" ht="15.6" outlineLevel="1" x14ac:dyDescent="0.25">
      <c r="A431" s="36"/>
      <c r="B431" s="14"/>
      <c r="C431" s="24" t="s">
        <v>519</v>
      </c>
      <c r="D431" s="258"/>
      <c r="E431" s="316"/>
      <c r="F431" s="247">
        <v>25</v>
      </c>
      <c r="G431" s="247" t="s">
        <v>52</v>
      </c>
      <c r="H431" s="18">
        <f t="shared" si="123"/>
        <v>500</v>
      </c>
      <c r="I431" s="77">
        <v>20</v>
      </c>
      <c r="J431" s="77">
        <f t="shared" si="121"/>
        <v>605</v>
      </c>
      <c r="K431" s="19">
        <f t="shared" si="122"/>
        <v>24.2</v>
      </c>
    </row>
    <row r="432" spans="1:11" s="13" customFormat="1" ht="15.6" outlineLevel="1" x14ac:dyDescent="0.25">
      <c r="A432" s="36"/>
      <c r="B432" s="14"/>
      <c r="C432" s="24" t="s">
        <v>520</v>
      </c>
      <c r="D432" s="258"/>
      <c r="E432" s="316"/>
      <c r="F432" s="247">
        <v>25</v>
      </c>
      <c r="G432" s="247" t="s">
        <v>52</v>
      </c>
      <c r="H432" s="18">
        <f t="shared" si="123"/>
        <v>409.99999999999994</v>
      </c>
      <c r="I432" s="77">
        <v>16.399999999999999</v>
      </c>
      <c r="J432" s="77">
        <f t="shared" si="121"/>
        <v>496.09999999999991</v>
      </c>
      <c r="K432" s="19">
        <f t="shared" si="122"/>
        <v>19.843999999999998</v>
      </c>
    </row>
    <row r="433" spans="1:11" s="13" customFormat="1" ht="15.6" outlineLevel="1" x14ac:dyDescent="0.25">
      <c r="A433" s="36"/>
      <c r="B433" s="14"/>
      <c r="C433" s="24" t="s">
        <v>521</v>
      </c>
      <c r="D433" s="298"/>
      <c r="E433" s="321"/>
      <c r="F433" s="247">
        <v>25</v>
      </c>
      <c r="G433" s="247" t="s">
        <v>52</v>
      </c>
      <c r="H433" s="18">
        <f t="shared" si="123"/>
        <v>517.5</v>
      </c>
      <c r="I433" s="77">
        <v>20.7</v>
      </c>
      <c r="J433" s="77">
        <f t="shared" si="121"/>
        <v>626.17499999999995</v>
      </c>
      <c r="K433" s="19">
        <f t="shared" si="122"/>
        <v>25.046999999999997</v>
      </c>
    </row>
    <row r="434" spans="1:11" s="13" customFormat="1" ht="15.6" customHeight="1" outlineLevel="1" x14ac:dyDescent="0.25">
      <c r="A434" s="36"/>
      <c r="B434" s="268"/>
      <c r="C434" s="142"/>
      <c r="D434" s="269" t="s">
        <v>522</v>
      </c>
      <c r="E434" s="356" t="s">
        <v>523</v>
      </c>
      <c r="F434" s="356"/>
      <c r="G434" s="356"/>
      <c r="H434" s="72"/>
      <c r="I434" s="401"/>
      <c r="J434" s="401"/>
      <c r="K434" s="544"/>
    </row>
    <row r="435" spans="1:11" s="13" customFormat="1" ht="26.4" outlineLevel="1" x14ac:dyDescent="0.25">
      <c r="A435" s="36"/>
      <c r="B435" s="70"/>
      <c r="C435" s="71" t="s">
        <v>524</v>
      </c>
      <c r="D435" s="197"/>
      <c r="E435" s="362" t="s">
        <v>525</v>
      </c>
      <c r="F435" s="326">
        <v>1</v>
      </c>
      <c r="G435" s="189" t="s">
        <v>52</v>
      </c>
      <c r="H435" s="30"/>
      <c r="I435" s="77">
        <v>6</v>
      </c>
      <c r="J435" s="77"/>
      <c r="K435" s="19">
        <f t="shared" si="122"/>
        <v>7.26</v>
      </c>
    </row>
    <row r="436" spans="1:11" s="13" customFormat="1" ht="27.75" customHeight="1" x14ac:dyDescent="0.25">
      <c r="A436" s="36"/>
      <c r="B436" s="360" t="s">
        <v>526</v>
      </c>
      <c r="C436" s="361"/>
      <c r="D436" s="361"/>
      <c r="E436" s="361"/>
      <c r="F436" s="241"/>
      <c r="G436" s="241"/>
      <c r="H436" s="38"/>
      <c r="I436" s="38"/>
      <c r="J436" s="38"/>
      <c r="K436" s="40"/>
    </row>
    <row r="437" spans="1:11" s="13" customFormat="1" ht="33" customHeight="1" outlineLevel="1" x14ac:dyDescent="0.25">
      <c r="A437" s="36"/>
      <c r="B437" s="14">
        <v>9005561105004</v>
      </c>
      <c r="C437" s="24" t="s">
        <v>527</v>
      </c>
      <c r="D437" s="303">
        <v>2800</v>
      </c>
      <c r="E437" s="561" t="s">
        <v>2380</v>
      </c>
      <c r="F437" s="247" t="s">
        <v>528</v>
      </c>
      <c r="G437" s="247" t="s">
        <v>52</v>
      </c>
      <c r="H437" s="30"/>
      <c r="I437" s="77">
        <v>256.10000000000002</v>
      </c>
      <c r="J437" s="77"/>
      <c r="K437" s="19">
        <f t="shared" ref="K437:K442" si="124">I437*1.21</f>
        <v>309.88100000000003</v>
      </c>
    </row>
    <row r="438" spans="1:11" s="13" customFormat="1" ht="15.6" customHeight="1" outlineLevel="1" x14ac:dyDescent="0.25">
      <c r="A438" s="36"/>
      <c r="B438" s="14">
        <v>9005561105011</v>
      </c>
      <c r="C438" s="24" t="s">
        <v>529</v>
      </c>
      <c r="D438" s="304"/>
      <c r="E438" s="562"/>
      <c r="F438" s="247">
        <v>24</v>
      </c>
      <c r="G438" s="247" t="s">
        <v>52</v>
      </c>
      <c r="H438" s="30">
        <f>I438*F438</f>
        <v>6636</v>
      </c>
      <c r="I438" s="77">
        <v>276.5</v>
      </c>
      <c r="J438" s="77">
        <f t="shared" ref="J437:J442" si="125">H438*1.21</f>
        <v>8029.5599999999995</v>
      </c>
      <c r="K438" s="19">
        <f t="shared" si="124"/>
        <v>334.565</v>
      </c>
    </row>
    <row r="439" spans="1:11" s="13" customFormat="1" ht="15.6" customHeight="1" outlineLevel="1" x14ac:dyDescent="0.25">
      <c r="A439" s="36"/>
      <c r="B439" s="14">
        <v>9005561105028</v>
      </c>
      <c r="C439" s="24" t="s">
        <v>530</v>
      </c>
      <c r="D439" s="304"/>
      <c r="E439" s="562"/>
      <c r="F439" s="247">
        <v>24</v>
      </c>
      <c r="G439" s="247" t="s">
        <v>52</v>
      </c>
      <c r="H439" s="30">
        <f>I439*F439</f>
        <v>7317.5999999999995</v>
      </c>
      <c r="I439" s="77">
        <v>304.89999999999998</v>
      </c>
      <c r="J439" s="77">
        <f t="shared" si="125"/>
        <v>8854.2959999999985</v>
      </c>
      <c r="K439" s="19">
        <f t="shared" si="124"/>
        <v>368.92899999999997</v>
      </c>
    </row>
    <row r="440" spans="1:11" s="13" customFormat="1" ht="15.6" customHeight="1" outlineLevel="1" x14ac:dyDescent="0.25">
      <c r="A440" s="36"/>
      <c r="B440" s="14">
        <v>9005561105035</v>
      </c>
      <c r="C440" s="24" t="s">
        <v>531</v>
      </c>
      <c r="D440" s="304"/>
      <c r="E440" s="562"/>
      <c r="F440" s="247">
        <v>24</v>
      </c>
      <c r="G440" s="247" t="s">
        <v>52</v>
      </c>
      <c r="H440" s="30"/>
      <c r="I440" s="77" t="s">
        <v>252</v>
      </c>
      <c r="J440" s="77"/>
      <c r="K440" s="19"/>
    </row>
    <row r="441" spans="1:11" s="13" customFormat="1" ht="15.6" customHeight="1" outlineLevel="1" x14ac:dyDescent="0.25">
      <c r="A441" s="36"/>
      <c r="B441" s="14">
        <v>9005561105042</v>
      </c>
      <c r="C441" s="24" t="s">
        <v>532</v>
      </c>
      <c r="D441" s="304"/>
      <c r="E441" s="562"/>
      <c r="F441" s="247">
        <v>8</v>
      </c>
      <c r="G441" s="247" t="s">
        <v>52</v>
      </c>
      <c r="H441" s="30">
        <f>I441*F441</f>
        <v>2220</v>
      </c>
      <c r="I441" s="77">
        <v>277.5</v>
      </c>
      <c r="J441" s="77">
        <f t="shared" si="125"/>
        <v>2686.2</v>
      </c>
      <c r="K441" s="19">
        <f t="shared" si="124"/>
        <v>335.77499999999998</v>
      </c>
    </row>
    <row r="442" spans="1:11" s="13" customFormat="1" ht="15.6" customHeight="1" outlineLevel="1" x14ac:dyDescent="0.25">
      <c r="A442" s="36"/>
      <c r="B442" s="14">
        <v>9005561105059</v>
      </c>
      <c r="C442" s="24" t="s">
        <v>533</v>
      </c>
      <c r="D442" s="304"/>
      <c r="E442" s="562"/>
      <c r="F442" s="247">
        <v>8</v>
      </c>
      <c r="G442" s="247" t="s">
        <v>52</v>
      </c>
      <c r="H442" s="30">
        <f>I442*F442</f>
        <v>2382.4</v>
      </c>
      <c r="I442" s="77">
        <v>297.8</v>
      </c>
      <c r="J442" s="77">
        <f t="shared" si="125"/>
        <v>2882.7040000000002</v>
      </c>
      <c r="K442" s="19">
        <f t="shared" si="124"/>
        <v>360.33800000000002</v>
      </c>
    </row>
    <row r="443" spans="1:11" s="13" customFormat="1" ht="15.6" customHeight="1" outlineLevel="1" x14ac:dyDescent="0.25">
      <c r="A443" s="36"/>
      <c r="B443" s="14">
        <v>9005561105066</v>
      </c>
      <c r="C443" s="24" t="s">
        <v>534</v>
      </c>
      <c r="D443" s="304"/>
      <c r="E443" s="562"/>
      <c r="F443" s="247">
        <v>8</v>
      </c>
      <c r="G443" s="247" t="s">
        <v>52</v>
      </c>
      <c r="H443" s="30">
        <f>I443*F443</f>
        <v>2610.4</v>
      </c>
      <c r="I443" s="77">
        <v>326.3</v>
      </c>
      <c r="J443" s="77">
        <f t="shared" ref="J443" si="126">H443*1.21</f>
        <v>3158.5839999999998</v>
      </c>
      <c r="K443" s="19">
        <f t="shared" ref="K443" si="127">I443*1.21</f>
        <v>394.82299999999998</v>
      </c>
    </row>
    <row r="444" spans="1:11" s="13" customFormat="1" ht="15.6" customHeight="1" outlineLevel="1" x14ac:dyDescent="0.25">
      <c r="A444" s="36"/>
      <c r="B444" s="73">
        <v>9005561105073</v>
      </c>
      <c r="C444" s="74" t="s">
        <v>535</v>
      </c>
      <c r="D444" s="305"/>
      <c r="E444" s="563"/>
      <c r="F444" s="62">
        <v>8</v>
      </c>
      <c r="G444" s="62" t="s">
        <v>52</v>
      </c>
      <c r="H444" s="63"/>
      <c r="I444" s="156" t="s">
        <v>252</v>
      </c>
      <c r="J444" s="156"/>
      <c r="K444" s="56"/>
    </row>
    <row r="445" spans="1:11" s="13" customFormat="1" ht="15.6" customHeight="1" outlineLevel="1" x14ac:dyDescent="0.25">
      <c r="A445" s="36"/>
      <c r="B445" s="75">
        <v>9005561105080</v>
      </c>
      <c r="C445" s="76" t="s">
        <v>536</v>
      </c>
      <c r="D445" s="363">
        <v>2801</v>
      </c>
      <c r="E445" s="315" t="s">
        <v>537</v>
      </c>
      <c r="F445" s="52">
        <v>24</v>
      </c>
      <c r="G445" s="52" t="s">
        <v>52</v>
      </c>
      <c r="H445" s="53">
        <f>I445*F445</f>
        <v>5294.4</v>
      </c>
      <c r="I445" s="157">
        <v>220.6</v>
      </c>
      <c r="J445" s="77">
        <f t="shared" ref="J445:J469" si="128">H445*1.21</f>
        <v>6406.2239999999993</v>
      </c>
      <c r="K445" s="19">
        <f t="shared" ref="K445:K469" si="129">I445*1.21</f>
        <v>266.92599999999999</v>
      </c>
    </row>
    <row r="446" spans="1:11" s="13" customFormat="1" ht="15.6" customHeight="1" outlineLevel="1" x14ac:dyDescent="0.25">
      <c r="A446" s="36"/>
      <c r="B446" s="14">
        <v>9005561105097</v>
      </c>
      <c r="C446" s="24" t="s">
        <v>538</v>
      </c>
      <c r="D446" s="304"/>
      <c r="E446" s="316"/>
      <c r="F446" s="247">
        <v>24</v>
      </c>
      <c r="G446" s="247" t="s">
        <v>52</v>
      </c>
      <c r="H446" s="30">
        <f>I446*F446</f>
        <v>5784</v>
      </c>
      <c r="I446" s="77">
        <v>241</v>
      </c>
      <c r="J446" s="77">
        <f t="shared" si="128"/>
        <v>6998.6399999999994</v>
      </c>
      <c r="K446" s="19">
        <f t="shared" si="129"/>
        <v>291.61</v>
      </c>
    </row>
    <row r="447" spans="1:11" s="13" customFormat="1" ht="15.6" customHeight="1" outlineLevel="1" x14ac:dyDescent="0.25">
      <c r="A447" s="36"/>
      <c r="B447" s="14">
        <v>9005561105103</v>
      </c>
      <c r="C447" s="24" t="s">
        <v>539</v>
      </c>
      <c r="D447" s="304"/>
      <c r="E447" s="316"/>
      <c r="F447" s="247">
        <v>24</v>
      </c>
      <c r="G447" s="247" t="s">
        <v>52</v>
      </c>
      <c r="H447" s="30">
        <f>I447*F447</f>
        <v>6465.5999999999995</v>
      </c>
      <c r="I447" s="77">
        <v>269.39999999999998</v>
      </c>
      <c r="J447" s="77">
        <f t="shared" si="128"/>
        <v>7823.3759999999993</v>
      </c>
      <c r="K447" s="19">
        <f t="shared" si="129"/>
        <v>325.97399999999999</v>
      </c>
    </row>
    <row r="448" spans="1:11" s="13" customFormat="1" ht="15.6" customHeight="1" outlineLevel="1" x14ac:dyDescent="0.25">
      <c r="A448" s="36"/>
      <c r="B448" s="14">
        <v>9005561105110</v>
      </c>
      <c r="C448" s="24" t="s">
        <v>540</v>
      </c>
      <c r="D448" s="304"/>
      <c r="E448" s="562"/>
      <c r="F448" s="247">
        <v>24</v>
      </c>
      <c r="G448" s="247" t="s">
        <v>52</v>
      </c>
      <c r="H448" s="30"/>
      <c r="I448" s="77" t="s">
        <v>252</v>
      </c>
      <c r="J448" s="77"/>
      <c r="K448" s="19"/>
    </row>
    <row r="449" spans="1:48" s="13" customFormat="1" ht="15.6" customHeight="1" outlineLevel="1" x14ac:dyDescent="0.25">
      <c r="A449" s="36"/>
      <c r="B449" s="14">
        <v>9005561105127</v>
      </c>
      <c r="C449" s="24" t="s">
        <v>541</v>
      </c>
      <c r="D449" s="304"/>
      <c r="E449" s="316"/>
      <c r="F449" s="247">
        <v>8</v>
      </c>
      <c r="G449" s="247" t="s">
        <v>52</v>
      </c>
      <c r="H449" s="30">
        <f>I449*F449</f>
        <v>1903.2</v>
      </c>
      <c r="I449" s="77">
        <v>237.9</v>
      </c>
      <c r="J449" s="77">
        <f t="shared" si="128"/>
        <v>2302.8719999999998</v>
      </c>
      <c r="K449" s="19">
        <f t="shared" si="129"/>
        <v>287.85899999999998</v>
      </c>
    </row>
    <row r="450" spans="1:48" s="13" customFormat="1" ht="15.6" customHeight="1" outlineLevel="1" x14ac:dyDescent="0.25">
      <c r="A450" s="36"/>
      <c r="B450" s="14">
        <v>9005561105134</v>
      </c>
      <c r="C450" s="24" t="s">
        <v>542</v>
      </c>
      <c r="D450" s="304"/>
      <c r="E450" s="316"/>
      <c r="F450" s="247">
        <v>8</v>
      </c>
      <c r="G450" s="247" t="s">
        <v>52</v>
      </c>
      <c r="H450" s="30">
        <f>I450*F450</f>
        <v>2065.6</v>
      </c>
      <c r="I450" s="77">
        <v>258.2</v>
      </c>
      <c r="J450" s="77">
        <f t="shared" si="128"/>
        <v>2499.3759999999997</v>
      </c>
      <c r="K450" s="19">
        <f t="shared" si="129"/>
        <v>312.42199999999997</v>
      </c>
    </row>
    <row r="451" spans="1:48" s="13" customFormat="1" ht="15.6" customHeight="1" outlineLevel="1" x14ac:dyDescent="0.25">
      <c r="A451" s="36"/>
      <c r="B451" s="14">
        <v>9005561105141</v>
      </c>
      <c r="C451" s="24" t="s">
        <v>543</v>
      </c>
      <c r="D451" s="304"/>
      <c r="E451" s="316"/>
      <c r="F451" s="247">
        <v>8</v>
      </c>
      <c r="G451" s="247" t="s">
        <v>52</v>
      </c>
      <c r="H451" s="30">
        <f>I451*F451</f>
        <v>2292.8000000000002</v>
      </c>
      <c r="I451" s="77">
        <v>286.60000000000002</v>
      </c>
      <c r="J451" s="77">
        <f t="shared" si="128"/>
        <v>2774.288</v>
      </c>
      <c r="K451" s="19">
        <f t="shared" si="129"/>
        <v>346.786</v>
      </c>
    </row>
    <row r="452" spans="1:48" s="13" customFormat="1" ht="15.6" customHeight="1" outlineLevel="1" x14ac:dyDescent="0.25">
      <c r="A452" s="36"/>
      <c r="B452" s="73">
        <v>9005561105158</v>
      </c>
      <c r="C452" s="74" t="s">
        <v>544</v>
      </c>
      <c r="D452" s="305"/>
      <c r="E452" s="563"/>
      <c r="F452" s="62">
        <v>8</v>
      </c>
      <c r="G452" s="62" t="s">
        <v>52</v>
      </c>
      <c r="H452" s="63"/>
      <c r="I452" s="156" t="s">
        <v>252</v>
      </c>
      <c r="J452" s="156"/>
      <c r="K452" s="56"/>
    </row>
    <row r="453" spans="1:48" s="13" customFormat="1" ht="15.6" customHeight="1" outlineLevel="1" x14ac:dyDescent="0.25">
      <c r="A453" s="36"/>
      <c r="B453" s="75">
        <v>9005561105165</v>
      </c>
      <c r="C453" s="76" t="s">
        <v>545</v>
      </c>
      <c r="D453" s="363">
        <v>2802</v>
      </c>
      <c r="E453" s="315" t="s">
        <v>546</v>
      </c>
      <c r="F453" s="52">
        <v>24</v>
      </c>
      <c r="G453" s="52" t="s">
        <v>52</v>
      </c>
      <c r="H453" s="53">
        <f>I453*F453</f>
        <v>4440</v>
      </c>
      <c r="I453" s="157">
        <v>185</v>
      </c>
      <c r="J453" s="155">
        <f t="shared" si="128"/>
        <v>5372.4</v>
      </c>
      <c r="K453" s="54">
        <f t="shared" si="129"/>
        <v>223.85</v>
      </c>
    </row>
    <row r="454" spans="1:48" ht="15.6" customHeight="1" outlineLevel="1" x14ac:dyDescent="0.25">
      <c r="A454" s="36"/>
      <c r="B454" s="14">
        <v>9005561105172</v>
      </c>
      <c r="C454" s="24" t="s">
        <v>547</v>
      </c>
      <c r="D454" s="304"/>
      <c r="E454" s="316"/>
      <c r="F454" s="247">
        <v>24</v>
      </c>
      <c r="G454" s="247" t="s">
        <v>52</v>
      </c>
      <c r="H454" s="30">
        <f>I454*F454</f>
        <v>4927.2000000000007</v>
      </c>
      <c r="I454" s="77">
        <v>205.3</v>
      </c>
      <c r="J454" s="77">
        <f t="shared" si="128"/>
        <v>5961.9120000000003</v>
      </c>
      <c r="K454" s="19">
        <f t="shared" si="129"/>
        <v>248.41300000000001</v>
      </c>
      <c r="L454" s="1"/>
      <c r="M454" s="1"/>
      <c r="N454" s="1"/>
      <c r="O454" s="1"/>
      <c r="P454" s="1"/>
      <c r="Q454" s="1"/>
      <c r="R454" s="1"/>
      <c r="AI454" s="1"/>
      <c r="AL454" s="1"/>
      <c r="AM454" s="1"/>
      <c r="AS454" s="1"/>
      <c r="AU454" s="1"/>
      <c r="AV454" s="1"/>
    </row>
    <row r="455" spans="1:48" ht="15.6" customHeight="1" outlineLevel="1" x14ac:dyDescent="0.25">
      <c r="A455" s="36"/>
      <c r="B455" s="14">
        <v>9005561105189</v>
      </c>
      <c r="C455" s="24" t="s">
        <v>548</v>
      </c>
      <c r="D455" s="304"/>
      <c r="E455" s="316"/>
      <c r="F455" s="247">
        <v>24</v>
      </c>
      <c r="G455" s="247" t="s">
        <v>52</v>
      </c>
      <c r="H455" s="30">
        <f>I455*F455</f>
        <v>5611.2000000000007</v>
      </c>
      <c r="I455" s="77">
        <v>233.8</v>
      </c>
      <c r="J455" s="77">
        <f t="shared" si="128"/>
        <v>6789.5520000000006</v>
      </c>
      <c r="K455" s="19">
        <f t="shared" si="129"/>
        <v>282.89800000000002</v>
      </c>
      <c r="L455" s="1"/>
      <c r="M455" s="1"/>
      <c r="N455" s="1"/>
      <c r="O455" s="1"/>
      <c r="P455" s="1"/>
      <c r="Q455" s="1"/>
      <c r="R455" s="1"/>
      <c r="AI455" s="1"/>
      <c r="AL455" s="1"/>
      <c r="AM455" s="1"/>
      <c r="AS455" s="1"/>
      <c r="AU455" s="1"/>
      <c r="AV455" s="1"/>
    </row>
    <row r="456" spans="1:48" s="13" customFormat="1" ht="15.6" customHeight="1" outlineLevel="1" x14ac:dyDescent="0.25">
      <c r="A456" s="36"/>
      <c r="B456" s="14">
        <v>9005561105196</v>
      </c>
      <c r="C456" s="24" t="s">
        <v>549</v>
      </c>
      <c r="D456" s="304"/>
      <c r="E456" s="562"/>
      <c r="F456" s="247">
        <v>24</v>
      </c>
      <c r="G456" s="247" t="s">
        <v>52</v>
      </c>
      <c r="H456" s="30"/>
      <c r="I456" s="77" t="s">
        <v>252</v>
      </c>
      <c r="J456" s="77"/>
      <c r="K456" s="19"/>
    </row>
    <row r="457" spans="1:48" ht="15.6" customHeight="1" outlineLevel="1" x14ac:dyDescent="0.25">
      <c r="A457" s="36"/>
      <c r="B457" s="14">
        <v>9005561105202</v>
      </c>
      <c r="C457" s="24" t="s">
        <v>550</v>
      </c>
      <c r="D457" s="304"/>
      <c r="E457" s="316"/>
      <c r="F457" s="247">
        <v>8</v>
      </c>
      <c r="G457" s="247" t="s">
        <v>52</v>
      </c>
      <c r="H457" s="30">
        <f>I457*F457</f>
        <v>1619.2</v>
      </c>
      <c r="I457" s="77">
        <v>202.4</v>
      </c>
      <c r="J457" s="77">
        <f t="shared" si="128"/>
        <v>1959.232</v>
      </c>
      <c r="K457" s="19">
        <f t="shared" si="129"/>
        <v>244.904</v>
      </c>
      <c r="L457" s="1"/>
      <c r="M457" s="1"/>
      <c r="N457" s="1"/>
      <c r="O457" s="1"/>
      <c r="P457" s="1"/>
      <c r="Q457" s="1"/>
      <c r="R457" s="1"/>
      <c r="AI457" s="1"/>
      <c r="AL457" s="1"/>
      <c r="AM457" s="1"/>
      <c r="AS457" s="1"/>
      <c r="AU457" s="1"/>
      <c r="AV457" s="1"/>
    </row>
    <row r="458" spans="1:48" ht="15.6" customHeight="1" outlineLevel="1" x14ac:dyDescent="0.25">
      <c r="A458" s="36"/>
      <c r="B458" s="14">
        <v>9005561105219</v>
      </c>
      <c r="C458" s="24" t="s">
        <v>551</v>
      </c>
      <c r="D458" s="304"/>
      <c r="E458" s="316"/>
      <c r="F458" s="247">
        <v>8</v>
      </c>
      <c r="G458" s="247" t="s">
        <v>52</v>
      </c>
      <c r="H458" s="30">
        <f>I458*F458</f>
        <v>1780.8</v>
      </c>
      <c r="I458" s="77">
        <v>222.6</v>
      </c>
      <c r="J458" s="77">
        <f t="shared" si="128"/>
        <v>2154.768</v>
      </c>
      <c r="K458" s="19">
        <f t="shared" si="129"/>
        <v>269.346</v>
      </c>
      <c r="L458" s="1"/>
      <c r="M458" s="1"/>
      <c r="N458" s="1"/>
      <c r="O458" s="1"/>
      <c r="P458" s="1"/>
      <c r="Q458" s="1"/>
      <c r="R458" s="1"/>
      <c r="AI458" s="1"/>
      <c r="AL458" s="1"/>
      <c r="AM458" s="1"/>
      <c r="AS458" s="1"/>
      <c r="AU458" s="1"/>
      <c r="AV458" s="1"/>
    </row>
    <row r="459" spans="1:48" ht="15.6" customHeight="1" outlineLevel="1" x14ac:dyDescent="0.25">
      <c r="A459" s="36"/>
      <c r="B459" s="300">
        <v>9005561105226</v>
      </c>
      <c r="C459" s="301" t="s">
        <v>552</v>
      </c>
      <c r="D459" s="304"/>
      <c r="E459" s="316"/>
      <c r="F459" s="244">
        <v>8</v>
      </c>
      <c r="G459" s="244" t="s">
        <v>52</v>
      </c>
      <c r="H459" s="35">
        <f>I459*F459</f>
        <v>2008</v>
      </c>
      <c r="I459" s="96">
        <v>251</v>
      </c>
      <c r="J459" s="96">
        <f t="shared" si="128"/>
        <v>2429.6799999999998</v>
      </c>
      <c r="K459" s="42">
        <f t="shared" si="129"/>
        <v>303.70999999999998</v>
      </c>
      <c r="L459" s="1"/>
      <c r="M459" s="1"/>
      <c r="N459" s="1"/>
      <c r="O459" s="1"/>
      <c r="P459" s="1"/>
      <c r="Q459" s="1"/>
      <c r="R459" s="1"/>
      <c r="AI459" s="1"/>
      <c r="AL459" s="1"/>
      <c r="AM459" s="1"/>
      <c r="AS459" s="1"/>
      <c r="AU459" s="1"/>
      <c r="AV459" s="1"/>
    </row>
    <row r="460" spans="1:48" s="13" customFormat="1" ht="15.6" customHeight="1" outlineLevel="1" x14ac:dyDescent="0.25">
      <c r="A460" s="36"/>
      <c r="B460" s="73">
        <v>9005561105233</v>
      </c>
      <c r="C460" s="74" t="s">
        <v>553</v>
      </c>
      <c r="D460" s="305"/>
      <c r="E460" s="563"/>
      <c r="F460" s="62">
        <v>8</v>
      </c>
      <c r="G460" s="62" t="s">
        <v>52</v>
      </c>
      <c r="H460" s="63"/>
      <c r="I460" s="156" t="s">
        <v>252</v>
      </c>
      <c r="J460" s="156"/>
      <c r="K460" s="56"/>
    </row>
    <row r="461" spans="1:48" s="13" customFormat="1" ht="15.6" customHeight="1" outlineLevel="1" x14ac:dyDescent="0.25">
      <c r="A461" s="36"/>
      <c r="B461" s="538">
        <v>9005561108012</v>
      </c>
      <c r="C461" s="409" t="s">
        <v>554</v>
      </c>
      <c r="D461" s="363">
        <v>2803</v>
      </c>
      <c r="E461" s="315" t="s">
        <v>555</v>
      </c>
      <c r="F461" s="52">
        <v>18</v>
      </c>
      <c r="G461" s="52" t="s">
        <v>52</v>
      </c>
      <c r="H461" s="53">
        <f>I461*F461</f>
        <v>8586</v>
      </c>
      <c r="I461" s="157">
        <v>477</v>
      </c>
      <c r="J461" s="157">
        <f t="shared" ref="J461:J462" si="130">H461*1.21</f>
        <v>10389.06</v>
      </c>
      <c r="K461" s="255">
        <f t="shared" ref="K461:K462" si="131">I461*1.21</f>
        <v>577.16999999999996</v>
      </c>
    </row>
    <row r="462" spans="1:48" ht="15.6" customHeight="1" outlineLevel="1" x14ac:dyDescent="0.25">
      <c r="A462" s="36"/>
      <c r="B462" s="539">
        <v>9005561108029</v>
      </c>
      <c r="C462" s="514" t="s">
        <v>556</v>
      </c>
      <c r="D462" s="305"/>
      <c r="E462" s="317"/>
      <c r="F462" s="62">
        <v>5</v>
      </c>
      <c r="G462" s="62" t="s">
        <v>52</v>
      </c>
      <c r="H462" s="63">
        <f>I462*F462</f>
        <v>2385</v>
      </c>
      <c r="I462" s="156">
        <v>477</v>
      </c>
      <c r="J462" s="156">
        <f t="shared" si="130"/>
        <v>2885.85</v>
      </c>
      <c r="K462" s="56">
        <f t="shared" si="131"/>
        <v>577.16999999999996</v>
      </c>
      <c r="L462" s="1"/>
      <c r="M462" s="1"/>
      <c r="N462" s="1"/>
      <c r="O462" s="1"/>
      <c r="P462" s="1"/>
      <c r="Q462" s="1"/>
      <c r="R462" s="1"/>
      <c r="AI462" s="1"/>
      <c r="AL462" s="1"/>
      <c r="AM462" s="1"/>
      <c r="AS462" s="1"/>
      <c r="AU462" s="1"/>
      <c r="AV462" s="1"/>
    </row>
    <row r="463" spans="1:48" ht="26.4" outlineLevel="1" x14ac:dyDescent="0.25">
      <c r="A463" s="36"/>
      <c r="B463" s="75">
        <v>9005561105240</v>
      </c>
      <c r="C463" s="76" t="s">
        <v>557</v>
      </c>
      <c r="D463" s="258">
        <v>2810</v>
      </c>
      <c r="E463" s="504" t="s">
        <v>558</v>
      </c>
      <c r="F463" s="259">
        <v>24</v>
      </c>
      <c r="G463" s="259" t="s">
        <v>52</v>
      </c>
      <c r="H463" s="155">
        <f>I463*F463</f>
        <v>6660</v>
      </c>
      <c r="I463" s="155">
        <v>277.5</v>
      </c>
      <c r="J463" s="155">
        <f t="shared" si="128"/>
        <v>8058.5999999999995</v>
      </c>
      <c r="K463" s="54">
        <f t="shared" si="129"/>
        <v>335.77499999999998</v>
      </c>
      <c r="L463" s="1"/>
      <c r="M463" s="1"/>
      <c r="N463" s="1"/>
      <c r="O463" s="1"/>
      <c r="P463" s="1"/>
      <c r="Q463" s="1"/>
      <c r="R463" s="1"/>
      <c r="AI463" s="1"/>
      <c r="AL463" s="1"/>
      <c r="AM463" s="1"/>
      <c r="AS463" s="1"/>
      <c r="AU463" s="1"/>
      <c r="AV463" s="1"/>
    </row>
    <row r="464" spans="1:48" ht="15.6" customHeight="1" outlineLevel="1" x14ac:dyDescent="0.25">
      <c r="A464" s="36"/>
      <c r="B464" s="14">
        <v>9005561105257</v>
      </c>
      <c r="C464" s="24" t="s">
        <v>559</v>
      </c>
      <c r="D464" s="258"/>
      <c r="E464" s="562"/>
      <c r="F464" s="247">
        <v>24</v>
      </c>
      <c r="G464" s="247" t="s">
        <v>52</v>
      </c>
      <c r="H464" s="30">
        <f>I464*F464</f>
        <v>7147.2000000000007</v>
      </c>
      <c r="I464" s="77">
        <v>297.8</v>
      </c>
      <c r="J464" s="77">
        <f t="shared" si="128"/>
        <v>8648.112000000001</v>
      </c>
      <c r="K464" s="19">
        <f t="shared" si="129"/>
        <v>360.33800000000002</v>
      </c>
      <c r="L464" s="1"/>
      <c r="M464" s="1"/>
      <c r="N464" s="1"/>
      <c r="O464" s="1"/>
      <c r="P464" s="1"/>
      <c r="Q464" s="1"/>
      <c r="R464" s="1"/>
      <c r="AI464" s="1"/>
      <c r="AL464" s="1"/>
      <c r="AM464" s="1"/>
      <c r="AS464" s="1"/>
      <c r="AU464" s="1"/>
      <c r="AV464" s="1"/>
    </row>
    <row r="465" spans="1:48" ht="15.6" customHeight="1" outlineLevel="1" x14ac:dyDescent="0.25">
      <c r="A465" s="36"/>
      <c r="B465" s="14">
        <v>9005561105264</v>
      </c>
      <c r="C465" s="24" t="s">
        <v>560</v>
      </c>
      <c r="D465" s="258"/>
      <c r="E465" s="562"/>
      <c r="F465" s="247">
        <v>24</v>
      </c>
      <c r="G465" s="247" t="s">
        <v>52</v>
      </c>
      <c r="H465" s="30">
        <f>I465*F465</f>
        <v>7831.2000000000007</v>
      </c>
      <c r="I465" s="77">
        <v>326.3</v>
      </c>
      <c r="J465" s="77">
        <f t="shared" si="128"/>
        <v>9475.7520000000004</v>
      </c>
      <c r="K465" s="19">
        <f t="shared" si="129"/>
        <v>394.82299999999998</v>
      </c>
      <c r="L465" s="1"/>
      <c r="M465" s="1"/>
      <c r="N465" s="1"/>
      <c r="O465" s="1"/>
      <c r="P465" s="1"/>
      <c r="Q465" s="1"/>
      <c r="R465" s="1"/>
      <c r="AI465" s="1"/>
      <c r="AL465" s="1"/>
      <c r="AM465" s="1"/>
      <c r="AS465" s="1"/>
      <c r="AU465" s="1"/>
      <c r="AV465" s="1"/>
    </row>
    <row r="466" spans="1:48" s="13" customFormat="1" ht="15.6" customHeight="1" outlineLevel="1" x14ac:dyDescent="0.25">
      <c r="A466" s="36"/>
      <c r="B466" s="14">
        <v>9005561105271</v>
      </c>
      <c r="C466" s="24" t="s">
        <v>561</v>
      </c>
      <c r="D466" s="304"/>
      <c r="E466" s="562"/>
      <c r="F466" s="247">
        <v>24</v>
      </c>
      <c r="G466" s="247" t="s">
        <v>52</v>
      </c>
      <c r="H466" s="30"/>
      <c r="I466" s="77" t="s">
        <v>252</v>
      </c>
      <c r="J466" s="77"/>
      <c r="K466" s="19"/>
    </row>
    <row r="467" spans="1:48" ht="15.6" customHeight="1" outlineLevel="1" x14ac:dyDescent="0.25">
      <c r="A467" s="36"/>
      <c r="B467" s="14">
        <v>9005561105288</v>
      </c>
      <c r="C467" s="24" t="s">
        <v>562</v>
      </c>
      <c r="D467" s="258"/>
      <c r="E467" s="562"/>
      <c r="F467" s="247">
        <v>8</v>
      </c>
      <c r="G467" s="247" t="s">
        <v>52</v>
      </c>
      <c r="H467" s="77">
        <f>I467*F467</f>
        <v>2391.1999999999998</v>
      </c>
      <c r="I467" s="77">
        <v>298.89999999999998</v>
      </c>
      <c r="J467" s="77">
        <f t="shared" si="128"/>
        <v>2893.3519999999999</v>
      </c>
      <c r="K467" s="19">
        <f t="shared" si="129"/>
        <v>361.66899999999998</v>
      </c>
      <c r="L467" s="1"/>
      <c r="M467" s="1"/>
      <c r="N467" s="1"/>
      <c r="O467" s="1"/>
      <c r="P467" s="1"/>
      <c r="Q467" s="1"/>
      <c r="R467" s="1"/>
      <c r="AI467" s="1"/>
      <c r="AL467" s="1"/>
      <c r="AM467" s="1"/>
      <c r="AS467" s="1"/>
      <c r="AU467" s="1"/>
      <c r="AV467" s="1"/>
    </row>
    <row r="468" spans="1:48" ht="15.6" customHeight="1" outlineLevel="1" x14ac:dyDescent="0.25">
      <c r="A468" s="36"/>
      <c r="B468" s="14">
        <v>9005561105295</v>
      </c>
      <c r="C468" s="24" t="s">
        <v>563</v>
      </c>
      <c r="D468" s="258"/>
      <c r="E468" s="562"/>
      <c r="F468" s="247">
        <v>8</v>
      </c>
      <c r="G468" s="247" t="s">
        <v>52</v>
      </c>
      <c r="H468" s="30">
        <f>I468*F468</f>
        <v>2553.6</v>
      </c>
      <c r="I468" s="77">
        <v>319.2</v>
      </c>
      <c r="J468" s="77">
        <f t="shared" si="128"/>
        <v>3089.8559999999998</v>
      </c>
      <c r="K468" s="19">
        <f t="shared" si="129"/>
        <v>386.23199999999997</v>
      </c>
      <c r="L468" s="1"/>
      <c r="M468" s="1"/>
      <c r="N468" s="1"/>
      <c r="O468" s="1"/>
      <c r="P468" s="1"/>
      <c r="Q468" s="1"/>
      <c r="R468" s="1"/>
      <c r="AI468" s="1"/>
      <c r="AL468" s="1"/>
      <c r="AM468" s="1"/>
      <c r="AS468" s="1"/>
      <c r="AU468" s="1"/>
      <c r="AV468" s="1"/>
    </row>
    <row r="469" spans="1:48" ht="15.6" customHeight="1" outlineLevel="1" x14ac:dyDescent="0.25">
      <c r="A469" s="36"/>
      <c r="B469" s="14">
        <v>9005561105301</v>
      </c>
      <c r="C469" s="24" t="s">
        <v>564</v>
      </c>
      <c r="D469" s="258"/>
      <c r="E469" s="562"/>
      <c r="F469" s="247">
        <v>8</v>
      </c>
      <c r="G469" s="247" t="s">
        <v>52</v>
      </c>
      <c r="H469" s="30">
        <f>I469*F469</f>
        <v>2780.8</v>
      </c>
      <c r="I469" s="77">
        <v>347.6</v>
      </c>
      <c r="J469" s="77">
        <f t="shared" si="128"/>
        <v>3364.768</v>
      </c>
      <c r="K469" s="19">
        <f t="shared" si="129"/>
        <v>420.596</v>
      </c>
      <c r="L469" s="1"/>
      <c r="M469" s="1"/>
      <c r="N469" s="1"/>
      <c r="O469" s="1"/>
      <c r="P469" s="1"/>
      <c r="Q469" s="1"/>
      <c r="R469" s="1"/>
      <c r="AI469" s="1"/>
      <c r="AL469" s="1"/>
      <c r="AM469" s="1"/>
      <c r="AS469" s="1"/>
      <c r="AU469" s="1"/>
      <c r="AV469" s="1"/>
    </row>
    <row r="470" spans="1:48" s="13" customFormat="1" ht="15.6" customHeight="1" outlineLevel="1" x14ac:dyDescent="0.25">
      <c r="A470" s="36"/>
      <c r="B470" s="73">
        <v>9005561105318</v>
      </c>
      <c r="C470" s="74" t="s">
        <v>565</v>
      </c>
      <c r="D470" s="305"/>
      <c r="E470" s="563"/>
      <c r="F470" s="62">
        <v>8</v>
      </c>
      <c r="G470" s="62" t="s">
        <v>52</v>
      </c>
      <c r="H470" s="63"/>
      <c r="I470" s="156" t="s">
        <v>252</v>
      </c>
      <c r="J470" s="156"/>
      <c r="K470" s="56"/>
    </row>
    <row r="471" spans="1:48" ht="26.4" outlineLevel="1" x14ac:dyDescent="0.25">
      <c r="A471" s="36"/>
      <c r="B471" s="75">
        <v>9005561105325</v>
      </c>
      <c r="C471" s="76" t="s">
        <v>566</v>
      </c>
      <c r="D471" s="338">
        <v>2815</v>
      </c>
      <c r="E471" s="558" t="s">
        <v>2381</v>
      </c>
      <c r="F471" s="52">
        <v>21</v>
      </c>
      <c r="G471" s="52" t="s">
        <v>52</v>
      </c>
      <c r="H471" s="157">
        <f>I471*F471</f>
        <v>6432.3</v>
      </c>
      <c r="I471" s="157">
        <v>306.3</v>
      </c>
      <c r="J471" s="157">
        <f t="shared" ref="J471:J473" si="132">H471*1.21</f>
        <v>7783.0829999999996</v>
      </c>
      <c r="K471" s="255">
        <f t="shared" ref="K471:K473" si="133">I471*1.21</f>
        <v>370.62299999999999</v>
      </c>
      <c r="L471" s="1"/>
      <c r="M471" s="1"/>
      <c r="N471" s="1"/>
      <c r="O471" s="1"/>
      <c r="P471" s="1"/>
      <c r="Q471" s="1"/>
      <c r="R471" s="1"/>
      <c r="AI471" s="1"/>
      <c r="AL471" s="1"/>
      <c r="AM471" s="1"/>
      <c r="AS471" s="1"/>
      <c r="AU471" s="1"/>
      <c r="AV471" s="1"/>
    </row>
    <row r="472" spans="1:48" ht="15.6" customHeight="1" outlineLevel="1" x14ac:dyDescent="0.25">
      <c r="A472" s="36"/>
      <c r="B472" s="14">
        <v>9005561105332</v>
      </c>
      <c r="C472" s="24" t="s">
        <v>567</v>
      </c>
      <c r="D472" s="258"/>
      <c r="E472" s="421"/>
      <c r="F472" s="247">
        <v>21</v>
      </c>
      <c r="G472" s="247" t="s">
        <v>52</v>
      </c>
      <c r="H472" s="77">
        <f>I472*F472</f>
        <v>6860.7</v>
      </c>
      <c r="I472" s="77">
        <v>326.7</v>
      </c>
      <c r="J472" s="77">
        <f t="shared" si="132"/>
        <v>8301.4470000000001</v>
      </c>
      <c r="K472" s="19">
        <f t="shared" si="133"/>
        <v>395.30699999999996</v>
      </c>
      <c r="L472" s="1"/>
      <c r="M472" s="1"/>
      <c r="N472" s="1"/>
      <c r="O472" s="1"/>
      <c r="P472" s="1"/>
      <c r="Q472" s="1"/>
      <c r="R472" s="1"/>
      <c r="AI472" s="1"/>
      <c r="AL472" s="1"/>
      <c r="AM472" s="1"/>
      <c r="AS472" s="1"/>
      <c r="AU472" s="1"/>
      <c r="AV472" s="1"/>
    </row>
    <row r="473" spans="1:48" ht="15.6" customHeight="1" outlineLevel="1" x14ac:dyDescent="0.25">
      <c r="A473" s="36"/>
      <c r="B473" s="300">
        <v>9005561105349</v>
      </c>
      <c r="C473" s="301" t="s">
        <v>568</v>
      </c>
      <c r="D473" s="258"/>
      <c r="E473" s="421"/>
      <c r="F473" s="244">
        <v>21</v>
      </c>
      <c r="G473" s="244" t="s">
        <v>52</v>
      </c>
      <c r="H473" s="96">
        <f>I473*F473</f>
        <v>7459.2</v>
      </c>
      <c r="I473" s="96">
        <v>355.2</v>
      </c>
      <c r="J473" s="96">
        <f t="shared" si="132"/>
        <v>9025.6319999999996</v>
      </c>
      <c r="K473" s="42">
        <f t="shared" si="133"/>
        <v>429.79199999999997</v>
      </c>
      <c r="L473" s="1"/>
      <c r="M473" s="1"/>
      <c r="N473" s="1"/>
      <c r="O473" s="1"/>
      <c r="P473" s="1"/>
      <c r="Q473" s="1"/>
      <c r="R473" s="1"/>
      <c r="AI473" s="1"/>
      <c r="AL473" s="1"/>
      <c r="AM473" s="1"/>
      <c r="AS473" s="1"/>
      <c r="AU473" s="1"/>
      <c r="AV473" s="1"/>
    </row>
    <row r="474" spans="1:48" s="13" customFormat="1" ht="15.6" customHeight="1" outlineLevel="1" x14ac:dyDescent="0.25">
      <c r="A474" s="36"/>
      <c r="B474" s="73">
        <v>9005561105356</v>
      </c>
      <c r="C474" s="74" t="s">
        <v>569</v>
      </c>
      <c r="D474" s="305"/>
      <c r="E474" s="563"/>
      <c r="F474" s="62">
        <v>21</v>
      </c>
      <c r="G474" s="62" t="s">
        <v>52</v>
      </c>
      <c r="H474" s="63"/>
      <c r="I474" s="156" t="s">
        <v>252</v>
      </c>
      <c r="J474" s="156"/>
      <c r="K474" s="56"/>
    </row>
    <row r="475" spans="1:48" ht="26.4" outlineLevel="1" x14ac:dyDescent="0.25">
      <c r="A475" s="36"/>
      <c r="B475" s="75">
        <v>9005561105400</v>
      </c>
      <c r="C475" s="76" t="s">
        <v>570</v>
      </c>
      <c r="D475" s="304">
        <v>2824</v>
      </c>
      <c r="E475" s="421" t="s">
        <v>2382</v>
      </c>
      <c r="F475" s="259">
        <v>25</v>
      </c>
      <c r="G475" s="259" t="s">
        <v>52</v>
      </c>
      <c r="H475" s="155">
        <f>I475*F475</f>
        <v>2597.5</v>
      </c>
      <c r="I475" s="155">
        <v>103.9</v>
      </c>
      <c r="J475" s="155">
        <f t="shared" ref="J475:J477" si="134">H475*1.21</f>
        <v>3142.9749999999999</v>
      </c>
      <c r="K475" s="54">
        <f t="shared" ref="K475:K477" si="135">I475*1.21</f>
        <v>125.71900000000001</v>
      </c>
      <c r="L475" s="1"/>
      <c r="M475" s="1"/>
      <c r="N475" s="1"/>
      <c r="O475" s="1"/>
      <c r="P475" s="1"/>
      <c r="Q475" s="1"/>
      <c r="R475" s="1"/>
      <c r="AI475" s="1"/>
      <c r="AL475" s="1"/>
      <c r="AM475" s="1"/>
      <c r="AS475" s="1"/>
      <c r="AU475" s="1"/>
      <c r="AV475" s="1"/>
    </row>
    <row r="476" spans="1:48" s="13" customFormat="1" ht="15.6" customHeight="1" outlineLevel="1" x14ac:dyDescent="0.25">
      <c r="A476" s="36"/>
      <c r="B476" s="14">
        <v>9005561105417</v>
      </c>
      <c r="C476" s="24" t="s">
        <v>571</v>
      </c>
      <c r="D476" s="304"/>
      <c r="E476" s="421"/>
      <c r="F476" s="247">
        <v>25</v>
      </c>
      <c r="G476" s="247" t="s">
        <v>52</v>
      </c>
      <c r="H476" s="77">
        <f>I476*F476</f>
        <v>3107.5</v>
      </c>
      <c r="I476" s="77">
        <v>124.3</v>
      </c>
      <c r="J476" s="77">
        <f t="shared" si="134"/>
        <v>3760.0749999999998</v>
      </c>
      <c r="K476" s="19">
        <f t="shared" si="135"/>
        <v>150.40299999999999</v>
      </c>
    </row>
    <row r="477" spans="1:48" s="13" customFormat="1" ht="15.6" customHeight="1" outlineLevel="1" x14ac:dyDescent="0.25">
      <c r="A477" s="36"/>
      <c r="B477" s="14">
        <v>9005561105424</v>
      </c>
      <c r="C477" s="24" t="s">
        <v>572</v>
      </c>
      <c r="D477" s="304"/>
      <c r="E477" s="421"/>
      <c r="F477" s="247">
        <v>25</v>
      </c>
      <c r="G477" s="247" t="s">
        <v>52</v>
      </c>
      <c r="H477" s="77">
        <f>I477*F477</f>
        <v>3817.4999999999995</v>
      </c>
      <c r="I477" s="77">
        <v>152.69999999999999</v>
      </c>
      <c r="J477" s="77">
        <f t="shared" si="134"/>
        <v>4619.1749999999993</v>
      </c>
      <c r="K477" s="19">
        <f t="shared" si="135"/>
        <v>184.76699999999997</v>
      </c>
    </row>
    <row r="478" spans="1:48" s="13" customFormat="1" ht="15.6" customHeight="1" outlineLevel="1" x14ac:dyDescent="0.25">
      <c r="A478" s="36"/>
      <c r="B478" s="73">
        <v>9005561105431</v>
      </c>
      <c r="C478" s="74" t="s">
        <v>573</v>
      </c>
      <c r="D478" s="305"/>
      <c r="E478" s="563"/>
      <c r="F478" s="62">
        <v>25</v>
      </c>
      <c r="G478" s="62" t="s">
        <v>52</v>
      </c>
      <c r="H478" s="63"/>
      <c r="I478" s="156" t="s">
        <v>252</v>
      </c>
      <c r="J478" s="156"/>
      <c r="K478" s="56"/>
    </row>
    <row r="479" spans="1:48" s="13" customFormat="1" ht="15.6" customHeight="1" outlineLevel="1" x14ac:dyDescent="0.25">
      <c r="A479" s="36"/>
      <c r="B479" s="193"/>
      <c r="C479" s="193"/>
      <c r="D479" s="190"/>
      <c r="E479" s="36"/>
      <c r="F479" s="241"/>
      <c r="G479" s="241"/>
      <c r="H479" s="38"/>
      <c r="I479" s="38"/>
      <c r="J479" s="38"/>
      <c r="K479" s="40"/>
    </row>
    <row r="480" spans="1:48" s="13" customFormat="1" ht="26.4" outlineLevel="1" x14ac:dyDescent="0.25">
      <c r="A480" s="36"/>
      <c r="B480" s="57">
        <v>9005561287076</v>
      </c>
      <c r="C480" s="46" t="s">
        <v>574</v>
      </c>
      <c r="D480" s="341">
        <v>2825</v>
      </c>
      <c r="E480" s="265" t="s">
        <v>2383</v>
      </c>
      <c r="F480" s="247">
        <v>7</v>
      </c>
      <c r="G480" s="247" t="s">
        <v>52</v>
      </c>
      <c r="H480" s="77">
        <f t="shared" ref="H480:H488" si="136">I480*F480</f>
        <v>1745.8</v>
      </c>
      <c r="I480" s="77">
        <v>249.4</v>
      </c>
      <c r="J480" s="77">
        <f t="shared" ref="J480" si="137">H480*1.21</f>
        <v>2112.4179999999997</v>
      </c>
      <c r="K480" s="19">
        <f t="shared" ref="K480" si="138">I480*1.21</f>
        <v>301.774</v>
      </c>
    </row>
    <row r="481" spans="1:11" s="13" customFormat="1" ht="26.4" outlineLevel="1" x14ac:dyDescent="0.25">
      <c r="A481" s="36"/>
      <c r="B481" s="57">
        <v>9005561105516</v>
      </c>
      <c r="C481" s="46" t="s">
        <v>575</v>
      </c>
      <c r="D481" s="341">
        <v>2825</v>
      </c>
      <c r="E481" s="265" t="s">
        <v>2383</v>
      </c>
      <c r="F481" s="247">
        <v>7</v>
      </c>
      <c r="G481" s="247" t="s">
        <v>52</v>
      </c>
      <c r="H481" s="77">
        <f t="shared" si="136"/>
        <v>1745.8</v>
      </c>
      <c r="I481" s="77">
        <v>249.4</v>
      </c>
      <c r="J481" s="77">
        <f t="shared" ref="J481:J488" si="139">H481*1.21</f>
        <v>2112.4179999999997</v>
      </c>
      <c r="K481" s="19">
        <f t="shared" ref="K481:K488" si="140">I481*1.21</f>
        <v>301.774</v>
      </c>
    </row>
    <row r="482" spans="1:11" s="13" customFormat="1" ht="26.4" outlineLevel="1" x14ac:dyDescent="0.25">
      <c r="A482" s="36"/>
      <c r="B482" s="57">
        <v>9005561105509</v>
      </c>
      <c r="C482" s="46" t="s">
        <v>576</v>
      </c>
      <c r="D482" s="341">
        <v>2825</v>
      </c>
      <c r="E482" s="265" t="s">
        <v>2383</v>
      </c>
      <c r="F482" s="247">
        <v>7</v>
      </c>
      <c r="G482" s="247" t="s">
        <v>52</v>
      </c>
      <c r="H482" s="77">
        <f t="shared" si="136"/>
        <v>1745.8</v>
      </c>
      <c r="I482" s="77">
        <v>249.4</v>
      </c>
      <c r="J482" s="77">
        <f t="shared" si="139"/>
        <v>2112.4179999999997</v>
      </c>
      <c r="K482" s="19">
        <f t="shared" si="140"/>
        <v>301.774</v>
      </c>
    </row>
    <row r="483" spans="1:11" s="13" customFormat="1" ht="26.4" outlineLevel="1" x14ac:dyDescent="0.25">
      <c r="A483" s="36"/>
      <c r="B483" s="57">
        <v>9005561105486</v>
      </c>
      <c r="C483" s="46" t="s">
        <v>577</v>
      </c>
      <c r="D483" s="341">
        <v>2825</v>
      </c>
      <c r="E483" s="265" t="s">
        <v>2383</v>
      </c>
      <c r="F483" s="247">
        <v>7</v>
      </c>
      <c r="G483" s="247" t="s">
        <v>52</v>
      </c>
      <c r="H483" s="77">
        <f t="shared" si="136"/>
        <v>1745.8</v>
      </c>
      <c r="I483" s="77">
        <v>249.4</v>
      </c>
      <c r="J483" s="77">
        <f t="shared" si="139"/>
        <v>2112.4179999999997</v>
      </c>
      <c r="K483" s="19">
        <f t="shared" si="140"/>
        <v>301.774</v>
      </c>
    </row>
    <row r="484" spans="1:11" s="13" customFormat="1" ht="26.4" outlineLevel="1" x14ac:dyDescent="0.25">
      <c r="A484" s="36"/>
      <c r="B484" s="57">
        <v>9005561105493</v>
      </c>
      <c r="C484" s="46" t="s">
        <v>578</v>
      </c>
      <c r="D484" s="341">
        <v>2825</v>
      </c>
      <c r="E484" s="265" t="s">
        <v>2383</v>
      </c>
      <c r="F484" s="247">
        <v>7</v>
      </c>
      <c r="G484" s="247" t="s">
        <v>52</v>
      </c>
      <c r="H484" s="77">
        <f t="shared" si="136"/>
        <v>1745.8</v>
      </c>
      <c r="I484" s="77">
        <v>249.4</v>
      </c>
      <c r="J484" s="77">
        <f t="shared" si="139"/>
        <v>2112.4179999999997</v>
      </c>
      <c r="K484" s="19">
        <f t="shared" si="140"/>
        <v>301.774</v>
      </c>
    </row>
    <row r="485" spans="1:11" s="13" customFormat="1" ht="26.4" outlineLevel="1" x14ac:dyDescent="0.25">
      <c r="A485" s="36"/>
      <c r="B485" s="57">
        <v>9005561105455</v>
      </c>
      <c r="C485" s="46" t="s">
        <v>579</v>
      </c>
      <c r="D485" s="341">
        <v>2825</v>
      </c>
      <c r="E485" s="265" t="s">
        <v>2383</v>
      </c>
      <c r="F485" s="247">
        <v>7</v>
      </c>
      <c r="G485" s="247" t="s">
        <v>52</v>
      </c>
      <c r="H485" s="77">
        <f t="shared" si="136"/>
        <v>1745.8</v>
      </c>
      <c r="I485" s="77">
        <v>249.4</v>
      </c>
      <c r="J485" s="77">
        <f t="shared" si="139"/>
        <v>2112.4179999999997</v>
      </c>
      <c r="K485" s="19">
        <f t="shared" si="140"/>
        <v>301.774</v>
      </c>
    </row>
    <row r="486" spans="1:11" s="13" customFormat="1" ht="26.4" outlineLevel="1" x14ac:dyDescent="0.25">
      <c r="A486" s="36"/>
      <c r="B486" s="57">
        <v>9005561105448</v>
      </c>
      <c r="C486" s="46" t="s">
        <v>580</v>
      </c>
      <c r="D486" s="341">
        <v>2825</v>
      </c>
      <c r="E486" s="265" t="s">
        <v>2383</v>
      </c>
      <c r="F486" s="247">
        <v>7</v>
      </c>
      <c r="G486" s="247" t="s">
        <v>52</v>
      </c>
      <c r="H486" s="77">
        <f t="shared" si="136"/>
        <v>1745.8</v>
      </c>
      <c r="I486" s="77">
        <v>249.4</v>
      </c>
      <c r="J486" s="77">
        <f t="shared" si="139"/>
        <v>2112.4179999999997</v>
      </c>
      <c r="K486" s="19">
        <f t="shared" si="140"/>
        <v>301.774</v>
      </c>
    </row>
    <row r="487" spans="1:11" s="13" customFormat="1" ht="26.4" outlineLevel="1" x14ac:dyDescent="0.25">
      <c r="A487" s="36"/>
      <c r="B487" s="57">
        <v>9005561105462</v>
      </c>
      <c r="C487" s="46" t="s">
        <v>581</v>
      </c>
      <c r="D487" s="341">
        <v>2825</v>
      </c>
      <c r="E487" s="265" t="s">
        <v>2383</v>
      </c>
      <c r="F487" s="247">
        <v>7</v>
      </c>
      <c r="G487" s="247" t="s">
        <v>52</v>
      </c>
      <c r="H487" s="77">
        <f t="shared" si="136"/>
        <v>1745.8</v>
      </c>
      <c r="I487" s="77">
        <v>249.4</v>
      </c>
      <c r="J487" s="77">
        <f t="shared" si="139"/>
        <v>2112.4179999999997</v>
      </c>
      <c r="K487" s="19">
        <f t="shared" si="140"/>
        <v>301.774</v>
      </c>
    </row>
    <row r="488" spans="1:11" s="13" customFormat="1" ht="26.4" outlineLevel="1" x14ac:dyDescent="0.25">
      <c r="A488" s="36"/>
      <c r="B488" s="57">
        <v>9005561105479</v>
      </c>
      <c r="C488" s="46" t="s">
        <v>582</v>
      </c>
      <c r="D488" s="341">
        <v>2825</v>
      </c>
      <c r="E488" s="265" t="s">
        <v>2383</v>
      </c>
      <c r="F488" s="247">
        <v>7</v>
      </c>
      <c r="G488" s="247" t="s">
        <v>52</v>
      </c>
      <c r="H488" s="77">
        <f t="shared" si="136"/>
        <v>1745.8</v>
      </c>
      <c r="I488" s="77">
        <v>249.4</v>
      </c>
      <c r="J488" s="77">
        <f t="shared" si="139"/>
        <v>2112.4179999999997</v>
      </c>
      <c r="K488" s="19">
        <f t="shared" si="140"/>
        <v>301.774</v>
      </c>
    </row>
    <row r="489" spans="1:11" s="13" customFormat="1" ht="26.4" outlineLevel="1" x14ac:dyDescent="0.25">
      <c r="A489" s="36"/>
      <c r="B489" s="57">
        <v>9005561105523</v>
      </c>
      <c r="C489" s="46" t="s">
        <v>583</v>
      </c>
      <c r="D489" s="341">
        <v>2825</v>
      </c>
      <c r="E489" s="80" t="s">
        <v>584</v>
      </c>
      <c r="F489" s="247">
        <v>7</v>
      </c>
      <c r="G489" s="247" t="s">
        <v>52</v>
      </c>
      <c r="H489" s="77" t="s">
        <v>585</v>
      </c>
      <c r="I489" s="77" t="s">
        <v>585</v>
      </c>
      <c r="J489" s="77"/>
      <c r="K489" s="19"/>
    </row>
    <row r="490" spans="1:11" s="13" customFormat="1" ht="15.6" outlineLevel="1" x14ac:dyDescent="0.25">
      <c r="A490" s="36"/>
      <c r="B490" s="202"/>
      <c r="C490" s="202"/>
      <c r="D490" s="190"/>
      <c r="E490" s="36"/>
      <c r="F490" s="245" t="s">
        <v>586</v>
      </c>
      <c r="G490" s="245"/>
      <c r="H490" s="38"/>
      <c r="I490" s="38"/>
      <c r="J490" s="38"/>
      <c r="K490" s="40"/>
    </row>
    <row r="491" spans="1:11" s="13" customFormat="1" ht="26.4" outlineLevel="1" x14ac:dyDescent="0.25">
      <c r="A491" s="36"/>
      <c r="B491" s="78">
        <v>9005561105677</v>
      </c>
      <c r="C491" s="79" t="s">
        <v>587</v>
      </c>
      <c r="D491" s="158" t="s">
        <v>588</v>
      </c>
      <c r="E491" s="80" t="s">
        <v>589</v>
      </c>
      <c r="F491" s="247">
        <v>5</v>
      </c>
      <c r="G491" s="359" t="s">
        <v>52</v>
      </c>
      <c r="H491" s="77">
        <f>I491*F491</f>
        <v>5750</v>
      </c>
      <c r="I491" s="77">
        <v>1150</v>
      </c>
      <c r="J491" s="77">
        <f t="shared" ref="J491:J493" si="141">H491*1.21</f>
        <v>6957.5</v>
      </c>
      <c r="K491" s="19">
        <f t="shared" ref="K491:K494" si="142">I491*1.21</f>
        <v>1391.5</v>
      </c>
    </row>
    <row r="492" spans="1:11" s="13" customFormat="1" ht="26.4" outlineLevel="1" x14ac:dyDescent="0.25">
      <c r="A492" s="36"/>
      <c r="B492" s="70">
        <v>9005561105684</v>
      </c>
      <c r="C492" s="71" t="s">
        <v>590</v>
      </c>
      <c r="D492" s="34" t="s">
        <v>591</v>
      </c>
      <c r="E492" s="80" t="s">
        <v>592</v>
      </c>
      <c r="F492" s="247">
        <v>5</v>
      </c>
      <c r="G492" s="358" t="s">
        <v>71</v>
      </c>
      <c r="H492" s="77">
        <f>I492*F492</f>
        <v>866.5</v>
      </c>
      <c r="I492" s="77">
        <v>173.3</v>
      </c>
      <c r="J492" s="77">
        <f t="shared" si="141"/>
        <v>1048.4649999999999</v>
      </c>
      <c r="K492" s="19">
        <f t="shared" si="142"/>
        <v>209.69300000000001</v>
      </c>
    </row>
    <row r="493" spans="1:11" s="13" customFormat="1" ht="26.4" outlineLevel="1" x14ac:dyDescent="0.25">
      <c r="A493" s="36"/>
      <c r="B493" s="70">
        <v>9005561101914</v>
      </c>
      <c r="C493" s="71" t="s">
        <v>593</v>
      </c>
      <c r="D493" s="34" t="s">
        <v>594</v>
      </c>
      <c r="E493" s="80" t="s">
        <v>595</v>
      </c>
      <c r="F493" s="247">
        <v>5</v>
      </c>
      <c r="G493" s="358" t="s">
        <v>71</v>
      </c>
      <c r="H493" s="77">
        <f>I493*F493</f>
        <v>1980</v>
      </c>
      <c r="I493" s="77">
        <v>396</v>
      </c>
      <c r="J493" s="77">
        <f t="shared" si="141"/>
        <v>2395.7999999999997</v>
      </c>
      <c r="K493" s="19">
        <f t="shared" si="142"/>
        <v>479.15999999999997</v>
      </c>
    </row>
    <row r="494" spans="1:11" s="13" customFormat="1" ht="15.6" outlineLevel="1" x14ac:dyDescent="0.25">
      <c r="A494" s="36"/>
      <c r="B494" s="70"/>
      <c r="C494" s="71" t="s">
        <v>524</v>
      </c>
      <c r="D494" s="34"/>
      <c r="E494" s="440" t="s">
        <v>596</v>
      </c>
      <c r="F494" s="434">
        <v>1</v>
      </c>
      <c r="G494" s="263" t="s">
        <v>52</v>
      </c>
      <c r="H494" s="30"/>
      <c r="I494" s="77">
        <v>9</v>
      </c>
      <c r="J494" s="401"/>
      <c r="K494" s="19">
        <f t="shared" si="142"/>
        <v>10.89</v>
      </c>
    </row>
    <row r="495" spans="1:11" s="13" customFormat="1" ht="15.6" customHeight="1" x14ac:dyDescent="0.25">
      <c r="A495" s="81"/>
      <c r="B495" s="345" t="s">
        <v>597</v>
      </c>
      <c r="C495" s="346"/>
      <c r="D495" s="346"/>
      <c r="E495" s="346"/>
      <c r="F495" s="159"/>
      <c r="G495" s="159"/>
      <c r="H495" s="160"/>
      <c r="I495" s="83"/>
      <c r="J495" s="160"/>
      <c r="K495" s="545"/>
    </row>
    <row r="496" spans="1:11" s="13" customFormat="1" ht="27.75" customHeight="1" x14ac:dyDescent="0.25">
      <c r="A496" s="81"/>
      <c r="B496" s="345" t="s">
        <v>598</v>
      </c>
      <c r="C496" s="346"/>
      <c r="D496" s="346"/>
      <c r="E496" s="346"/>
      <c r="F496" s="243"/>
      <c r="G496" s="243"/>
      <c r="H496" s="82"/>
      <c r="I496" s="82"/>
      <c r="J496" s="82"/>
      <c r="K496" s="84"/>
    </row>
    <row r="497" spans="1:11" s="13" customFormat="1" ht="26.4" outlineLevel="1" x14ac:dyDescent="0.25">
      <c r="A497" s="81"/>
      <c r="B497" s="58">
        <v>9005561101754</v>
      </c>
      <c r="C497" s="45" t="s">
        <v>599</v>
      </c>
      <c r="D497" s="299">
        <v>4020</v>
      </c>
      <c r="E497" s="327" t="s">
        <v>2384</v>
      </c>
      <c r="F497" s="247">
        <v>24</v>
      </c>
      <c r="G497" s="359" t="s">
        <v>52</v>
      </c>
      <c r="H497" s="77">
        <f>I497*F497</f>
        <v>2416.8000000000002</v>
      </c>
      <c r="I497" s="77">
        <v>100.7</v>
      </c>
      <c r="J497" s="77">
        <f t="shared" ref="J497:J498" si="143">H497*1.21</f>
        <v>2924.328</v>
      </c>
      <c r="K497" s="19">
        <f t="shared" ref="K497:K498" si="144">I497*1.21</f>
        <v>121.84699999999999</v>
      </c>
    </row>
    <row r="498" spans="1:11" s="13" customFormat="1" ht="31.5" customHeight="1" outlineLevel="1" x14ac:dyDescent="0.25">
      <c r="A498" s="81"/>
      <c r="B498" s="43">
        <v>9005561101723</v>
      </c>
      <c r="C498" s="44" t="s">
        <v>600</v>
      </c>
      <c r="D498" s="298"/>
      <c r="E498" s="327" t="s">
        <v>2384</v>
      </c>
      <c r="F498" s="247">
        <v>8</v>
      </c>
      <c r="G498" s="359" t="s">
        <v>52</v>
      </c>
      <c r="H498" s="77">
        <f>I498*F498</f>
        <v>805.6</v>
      </c>
      <c r="I498" s="77">
        <v>100.7</v>
      </c>
      <c r="J498" s="77">
        <f t="shared" si="143"/>
        <v>974.77599999999995</v>
      </c>
      <c r="K498" s="19">
        <f t="shared" si="144"/>
        <v>121.84699999999999</v>
      </c>
    </row>
    <row r="499" spans="1:11" s="13" customFormat="1" ht="27.75" customHeight="1" x14ac:dyDescent="0.25">
      <c r="A499" s="81"/>
      <c r="B499" s="345" t="s">
        <v>601</v>
      </c>
      <c r="C499" s="346"/>
      <c r="D499" s="346"/>
      <c r="E499" s="346"/>
      <c r="F499" s="243"/>
      <c r="G499" s="243"/>
      <c r="H499" s="82"/>
      <c r="I499" s="82"/>
      <c r="J499" s="82"/>
      <c r="K499" s="84"/>
    </row>
    <row r="500" spans="1:11" s="13" customFormat="1" ht="15.6" outlineLevel="1" x14ac:dyDescent="0.25">
      <c r="A500" s="81"/>
      <c r="B500" s="14">
        <v>9005561100726</v>
      </c>
      <c r="C500" s="24" t="s">
        <v>602</v>
      </c>
      <c r="D500" s="16">
        <v>4220</v>
      </c>
      <c r="E500" s="185" t="s">
        <v>603</v>
      </c>
      <c r="F500" s="247">
        <v>25</v>
      </c>
      <c r="G500" s="359" t="s">
        <v>52</v>
      </c>
      <c r="H500" s="77">
        <f>I500*F500</f>
        <v>267.5</v>
      </c>
      <c r="I500" s="77">
        <v>10.7</v>
      </c>
      <c r="J500" s="77">
        <f t="shared" ref="J500:J504" si="145">H500*1.21</f>
        <v>323.67500000000001</v>
      </c>
      <c r="K500" s="19">
        <f t="shared" ref="K500:K504" si="146">I500*1.21</f>
        <v>12.946999999999999</v>
      </c>
    </row>
    <row r="501" spans="1:11" s="13" customFormat="1" ht="15.6" outlineLevel="1" x14ac:dyDescent="0.25">
      <c r="A501" s="81"/>
      <c r="B501" s="14">
        <v>9005561100719</v>
      </c>
      <c r="C501" s="24" t="s">
        <v>604</v>
      </c>
      <c r="D501" s="16">
        <v>4221</v>
      </c>
      <c r="E501" s="185" t="s">
        <v>605</v>
      </c>
      <c r="F501" s="247">
        <v>25</v>
      </c>
      <c r="G501" s="359" t="s">
        <v>52</v>
      </c>
      <c r="H501" s="77">
        <f>I501*F501</f>
        <v>277.5</v>
      </c>
      <c r="I501" s="77">
        <v>11.1</v>
      </c>
      <c r="J501" s="77">
        <f t="shared" si="145"/>
        <v>335.77499999999998</v>
      </c>
      <c r="K501" s="19">
        <f t="shared" si="146"/>
        <v>13.430999999999999</v>
      </c>
    </row>
    <row r="502" spans="1:11" s="13" customFormat="1" ht="13.5" customHeight="1" outlineLevel="1" x14ac:dyDescent="0.25">
      <c r="A502" s="81"/>
      <c r="B502" s="14">
        <v>9005561100801</v>
      </c>
      <c r="C502" s="24" t="s">
        <v>606</v>
      </c>
      <c r="D502" s="16">
        <v>4230</v>
      </c>
      <c r="E502" s="185" t="s">
        <v>607</v>
      </c>
      <c r="F502" s="247">
        <v>25</v>
      </c>
      <c r="G502" s="359" t="s">
        <v>52</v>
      </c>
      <c r="H502" s="77">
        <f>I502*F502</f>
        <v>312.5</v>
      </c>
      <c r="I502" s="77">
        <v>12.5</v>
      </c>
      <c r="J502" s="77">
        <f t="shared" si="145"/>
        <v>378.125</v>
      </c>
      <c r="K502" s="19">
        <f t="shared" si="146"/>
        <v>15.125</v>
      </c>
    </row>
    <row r="503" spans="1:11" s="13" customFormat="1" ht="26.4" outlineLevel="1" x14ac:dyDescent="0.25">
      <c r="A503" s="81"/>
      <c r="B503" s="14">
        <v>9005561100689</v>
      </c>
      <c r="C503" s="24" t="s">
        <v>608</v>
      </c>
      <c r="D503" s="16">
        <v>4240</v>
      </c>
      <c r="E503" s="265" t="s">
        <v>2385</v>
      </c>
      <c r="F503" s="247">
        <v>25</v>
      </c>
      <c r="G503" s="359" t="s">
        <v>52</v>
      </c>
      <c r="H503" s="77">
        <f>I503*F503</f>
        <v>370</v>
      </c>
      <c r="I503" s="77">
        <v>14.8</v>
      </c>
      <c r="J503" s="77">
        <f t="shared" si="145"/>
        <v>447.7</v>
      </c>
      <c r="K503" s="19">
        <f t="shared" si="146"/>
        <v>17.908000000000001</v>
      </c>
    </row>
    <row r="504" spans="1:11" s="13" customFormat="1" ht="15.6" outlineLevel="1" x14ac:dyDescent="0.25">
      <c r="A504" s="81"/>
      <c r="B504" s="14">
        <v>9005561100740</v>
      </c>
      <c r="C504" s="24" t="s">
        <v>609</v>
      </c>
      <c r="D504" s="16">
        <v>4260</v>
      </c>
      <c r="E504" s="85" t="s">
        <v>610</v>
      </c>
      <c r="F504" s="247">
        <v>25</v>
      </c>
      <c r="G504" s="359" t="s">
        <v>52</v>
      </c>
      <c r="H504" s="77">
        <f>I504*F504</f>
        <v>167.5</v>
      </c>
      <c r="I504" s="77">
        <v>6.7</v>
      </c>
      <c r="J504" s="77">
        <f t="shared" si="145"/>
        <v>202.67499999999998</v>
      </c>
      <c r="K504" s="19">
        <f t="shared" si="146"/>
        <v>8.1069999999999993</v>
      </c>
    </row>
    <row r="505" spans="1:11" s="13" customFormat="1" ht="27.75" customHeight="1" x14ac:dyDescent="0.25">
      <c r="A505" s="81"/>
      <c r="B505" s="345" t="s">
        <v>611</v>
      </c>
      <c r="C505" s="346"/>
      <c r="D505" s="346"/>
      <c r="E505" s="346"/>
      <c r="F505" s="243"/>
      <c r="G505" s="243"/>
      <c r="H505" s="82"/>
      <c r="I505" s="82"/>
      <c r="J505" s="82"/>
      <c r="K505" s="84"/>
    </row>
    <row r="506" spans="1:11" s="13" customFormat="1" ht="15.6" outlineLevel="1" x14ac:dyDescent="0.25">
      <c r="A506" s="81"/>
      <c r="B506" s="14">
        <v>9005561100702</v>
      </c>
      <c r="C506" s="24" t="s">
        <v>612</v>
      </c>
      <c r="D506" s="16">
        <v>4410</v>
      </c>
      <c r="E506" s="185" t="s">
        <v>613</v>
      </c>
      <c r="F506" s="247">
        <v>25</v>
      </c>
      <c r="G506" s="359" t="s">
        <v>52</v>
      </c>
      <c r="H506" s="77">
        <f>I506*F506</f>
        <v>192.5</v>
      </c>
      <c r="I506" s="77">
        <v>7.7</v>
      </c>
      <c r="J506" s="77">
        <f t="shared" ref="J506:J507" si="147">H506*1.21</f>
        <v>232.92499999999998</v>
      </c>
      <c r="K506" s="19">
        <f t="shared" ref="K506:K507" si="148">I506*1.21</f>
        <v>9.3170000000000002</v>
      </c>
    </row>
    <row r="507" spans="1:11" s="13" customFormat="1" ht="15.6" outlineLevel="1" x14ac:dyDescent="0.25">
      <c r="A507" s="81"/>
      <c r="B507" s="14">
        <v>9005561100672</v>
      </c>
      <c r="C507" s="24" t="s">
        <v>614</v>
      </c>
      <c r="D507" s="16">
        <v>4411</v>
      </c>
      <c r="E507" s="185" t="s">
        <v>615</v>
      </c>
      <c r="F507" s="247">
        <v>25</v>
      </c>
      <c r="G507" s="359" t="s">
        <v>52</v>
      </c>
      <c r="H507" s="77">
        <f>I507*F507</f>
        <v>202.5</v>
      </c>
      <c r="I507" s="77">
        <v>8.1</v>
      </c>
      <c r="J507" s="77">
        <f t="shared" si="147"/>
        <v>245.02500000000001</v>
      </c>
      <c r="K507" s="19">
        <f t="shared" si="148"/>
        <v>9.8010000000000002</v>
      </c>
    </row>
    <row r="508" spans="1:11" s="31" customFormat="1" ht="15.6" customHeight="1" outlineLevel="1" x14ac:dyDescent="0.25">
      <c r="A508" s="81"/>
      <c r="B508" s="187"/>
      <c r="C508" s="87"/>
      <c r="D508" s="186"/>
      <c r="E508" s="81"/>
      <c r="F508" s="243"/>
      <c r="G508" s="243"/>
      <c r="H508" s="82"/>
      <c r="I508" s="82"/>
      <c r="J508" s="82"/>
      <c r="K508" s="84"/>
    </row>
    <row r="509" spans="1:11" s="13" customFormat="1" ht="26.4" customHeight="1" outlineLevel="1" x14ac:dyDescent="0.25">
      <c r="A509" s="81"/>
      <c r="B509" s="14">
        <v>9005561101785</v>
      </c>
      <c r="C509" s="44" t="s">
        <v>616</v>
      </c>
      <c r="D509" s="16">
        <v>4440</v>
      </c>
      <c r="E509" s="185" t="s">
        <v>617</v>
      </c>
      <c r="F509" s="247">
        <v>25</v>
      </c>
      <c r="G509" s="359" t="s">
        <v>52</v>
      </c>
      <c r="H509" s="77">
        <f>I509*F509</f>
        <v>852.5</v>
      </c>
      <c r="I509" s="77">
        <v>34.1</v>
      </c>
      <c r="J509" s="77">
        <f t="shared" ref="J509" si="149">H509*1.21</f>
        <v>1031.5249999999999</v>
      </c>
      <c r="K509" s="19">
        <f t="shared" ref="K509" si="150">I509*1.21</f>
        <v>41.261000000000003</v>
      </c>
    </row>
    <row r="510" spans="1:11" s="13" customFormat="1" ht="27.75" customHeight="1" x14ac:dyDescent="0.25">
      <c r="A510" s="81"/>
      <c r="B510" s="345" t="s">
        <v>618</v>
      </c>
      <c r="C510" s="346"/>
      <c r="D510" s="346"/>
      <c r="E510" s="346"/>
      <c r="F510" s="243"/>
      <c r="G510" s="243"/>
      <c r="H510" s="82"/>
      <c r="I510" s="82"/>
      <c r="J510" s="82"/>
      <c r="K510" s="84"/>
    </row>
    <row r="511" spans="1:11" s="13" customFormat="1" ht="15.6" customHeight="1" outlineLevel="1" x14ac:dyDescent="0.25">
      <c r="A511" s="81"/>
      <c r="B511" s="14">
        <v>9005561101549</v>
      </c>
      <c r="C511" s="24" t="s">
        <v>619</v>
      </c>
      <c r="D511" s="16">
        <v>4610</v>
      </c>
      <c r="E511" s="185" t="s">
        <v>620</v>
      </c>
      <c r="F511" s="247">
        <v>25</v>
      </c>
      <c r="G511" s="359" t="s">
        <v>52</v>
      </c>
      <c r="H511" s="96">
        <f>I511*F511</f>
        <v>447.49999999999994</v>
      </c>
      <c r="I511" s="77">
        <v>17.899999999999999</v>
      </c>
      <c r="J511" s="77">
        <f t="shared" ref="J511:J514" si="151">H511*1.21</f>
        <v>541.47499999999991</v>
      </c>
      <c r="K511" s="19">
        <f t="shared" ref="K511:K514" si="152">I511*1.21</f>
        <v>21.658999999999999</v>
      </c>
    </row>
    <row r="512" spans="1:11" s="13" customFormat="1" ht="15.6" customHeight="1" outlineLevel="1" x14ac:dyDescent="0.25">
      <c r="A512" s="81"/>
      <c r="B512" s="14">
        <v>9005561101556</v>
      </c>
      <c r="C512" s="24" t="s">
        <v>621</v>
      </c>
      <c r="D512" s="16">
        <v>4611</v>
      </c>
      <c r="E512" s="185" t="s">
        <v>622</v>
      </c>
      <c r="F512" s="247">
        <v>25</v>
      </c>
      <c r="G512" s="359" t="s">
        <v>52</v>
      </c>
      <c r="H512" s="96">
        <f>I512*F512</f>
        <v>327.5</v>
      </c>
      <c r="I512" s="77">
        <v>13.1</v>
      </c>
      <c r="J512" s="77">
        <f t="shared" si="151"/>
        <v>396.27499999999998</v>
      </c>
      <c r="K512" s="19">
        <f t="shared" si="152"/>
        <v>15.850999999999999</v>
      </c>
    </row>
    <row r="513" spans="1:11" s="13" customFormat="1" ht="15.6" customHeight="1" outlineLevel="1" x14ac:dyDescent="0.25">
      <c r="A513" s="81"/>
      <c r="B513" s="14">
        <v>9005561101563</v>
      </c>
      <c r="C513" s="24" t="s">
        <v>623</v>
      </c>
      <c r="D513" s="16">
        <v>4612</v>
      </c>
      <c r="E513" s="185" t="s">
        <v>624</v>
      </c>
      <c r="F513" s="247">
        <v>25</v>
      </c>
      <c r="G513" s="359" t="s">
        <v>52</v>
      </c>
      <c r="H513" s="96">
        <f>I513*F513</f>
        <v>335</v>
      </c>
      <c r="I513" s="77">
        <v>13.4</v>
      </c>
      <c r="J513" s="77">
        <f t="shared" si="151"/>
        <v>405.34999999999997</v>
      </c>
      <c r="K513" s="19">
        <f t="shared" si="152"/>
        <v>16.213999999999999</v>
      </c>
    </row>
    <row r="514" spans="1:11" s="13" customFormat="1" ht="15.6" customHeight="1" outlineLevel="1" x14ac:dyDescent="0.25">
      <c r="A514" s="81"/>
      <c r="B514" s="14">
        <v>9005561101570</v>
      </c>
      <c r="C514" s="24" t="s">
        <v>625</v>
      </c>
      <c r="D514" s="16">
        <v>4613</v>
      </c>
      <c r="E514" s="185" t="s">
        <v>626</v>
      </c>
      <c r="F514" s="247">
        <v>25</v>
      </c>
      <c r="G514" s="359" t="s">
        <v>52</v>
      </c>
      <c r="H514" s="77">
        <f>I514*F514</f>
        <v>380</v>
      </c>
      <c r="I514" s="77">
        <v>15.2</v>
      </c>
      <c r="J514" s="77">
        <f t="shared" si="151"/>
        <v>459.8</v>
      </c>
      <c r="K514" s="19">
        <f t="shared" si="152"/>
        <v>18.391999999999999</v>
      </c>
    </row>
    <row r="515" spans="1:11" s="13" customFormat="1" ht="27.75" customHeight="1" x14ac:dyDescent="0.25">
      <c r="A515" s="81"/>
      <c r="B515" s="345" t="s">
        <v>627</v>
      </c>
      <c r="C515" s="346"/>
      <c r="D515" s="346"/>
      <c r="E515" s="346"/>
      <c r="F515" s="243"/>
      <c r="G515" s="243"/>
      <c r="H515" s="82"/>
      <c r="I515" s="82"/>
      <c r="J515" s="82"/>
      <c r="K515" s="84"/>
    </row>
    <row r="516" spans="1:11" s="13" customFormat="1" ht="17.100000000000001" customHeight="1" outlineLevel="2" x14ac:dyDescent="0.25">
      <c r="A516" s="81"/>
      <c r="B516" s="58">
        <v>9005561105530</v>
      </c>
      <c r="C516" s="45" t="s">
        <v>628</v>
      </c>
      <c r="D516" s="299">
        <v>4801</v>
      </c>
      <c r="E516" s="527" t="s">
        <v>629</v>
      </c>
      <c r="F516" s="247">
        <v>24</v>
      </c>
      <c r="G516" s="247" t="s">
        <v>52</v>
      </c>
      <c r="H516" s="30">
        <f>I516*F516</f>
        <v>2904</v>
      </c>
      <c r="I516" s="77">
        <v>121</v>
      </c>
      <c r="J516" s="77">
        <f t="shared" ref="J516:J524" si="153">H516*1.21</f>
        <v>3513.8399999999997</v>
      </c>
      <c r="K516" s="19">
        <f t="shared" ref="K516:K524" si="154">I516*1.21</f>
        <v>146.41</v>
      </c>
    </row>
    <row r="517" spans="1:11" s="86" customFormat="1" ht="13.5" customHeight="1" outlineLevel="2" x14ac:dyDescent="0.25">
      <c r="A517" s="81"/>
      <c r="B517" s="59">
        <v>9005561105547</v>
      </c>
      <c r="C517" s="60" t="s">
        <v>630</v>
      </c>
      <c r="D517" s="337"/>
      <c r="E517" s="528"/>
      <c r="F517" s="62">
        <v>8</v>
      </c>
      <c r="G517" s="62" t="s">
        <v>52</v>
      </c>
      <c r="H517" s="63">
        <f>I517*F517</f>
        <v>1106.4000000000001</v>
      </c>
      <c r="I517" s="156">
        <v>138.30000000000001</v>
      </c>
      <c r="J517" s="156">
        <f t="shared" si="153"/>
        <v>1338.7440000000001</v>
      </c>
      <c r="K517" s="56">
        <f t="shared" si="154"/>
        <v>167.34300000000002</v>
      </c>
    </row>
    <row r="518" spans="1:11" s="13" customFormat="1" ht="17.399999999999999" customHeight="1" outlineLevel="2" x14ac:dyDescent="0.25">
      <c r="A518" s="81"/>
      <c r="B518" s="58">
        <v>9005561105554</v>
      </c>
      <c r="C518" s="45" t="s">
        <v>631</v>
      </c>
      <c r="D518" s="338">
        <v>4811</v>
      </c>
      <c r="E518" s="530" t="s">
        <v>632</v>
      </c>
      <c r="F518" s="259">
        <v>24</v>
      </c>
      <c r="G518" s="259" t="s">
        <v>52</v>
      </c>
      <c r="H518" s="155">
        <f>I518*F518</f>
        <v>8040</v>
      </c>
      <c r="I518" s="155">
        <v>335</v>
      </c>
      <c r="J518" s="155">
        <f t="shared" si="153"/>
        <v>9728.4</v>
      </c>
      <c r="K518" s="54">
        <f t="shared" si="154"/>
        <v>405.34999999999997</v>
      </c>
    </row>
    <row r="519" spans="1:11" s="13" customFormat="1" ht="15.6" outlineLevel="2" x14ac:dyDescent="0.25">
      <c r="A519" s="81"/>
      <c r="B519" s="58">
        <v>9005561105561</v>
      </c>
      <c r="C519" s="45" t="s">
        <v>633</v>
      </c>
      <c r="D519" s="258"/>
      <c r="E519" s="529"/>
      <c r="F519" s="247">
        <v>24</v>
      </c>
      <c r="G519" s="247" t="s">
        <v>52</v>
      </c>
      <c r="H519" s="77">
        <f>I519*F519</f>
        <v>8520</v>
      </c>
      <c r="I519" s="77">
        <v>355</v>
      </c>
      <c r="J519" s="77">
        <f t="shared" si="153"/>
        <v>10309.199999999999</v>
      </c>
      <c r="K519" s="19">
        <f t="shared" si="154"/>
        <v>429.55</v>
      </c>
    </row>
    <row r="520" spans="1:11" s="13" customFormat="1" ht="15.6" outlineLevel="2" x14ac:dyDescent="0.25">
      <c r="A520" s="81"/>
      <c r="B520" s="58">
        <v>9005561105578</v>
      </c>
      <c r="C520" s="45" t="s">
        <v>634</v>
      </c>
      <c r="D520" s="258"/>
      <c r="E520" s="529"/>
      <c r="F520" s="247">
        <v>24</v>
      </c>
      <c r="G520" s="247" t="s">
        <v>52</v>
      </c>
      <c r="H520" s="77">
        <f>I520*F520</f>
        <v>10320</v>
      </c>
      <c r="I520" s="77">
        <v>430</v>
      </c>
      <c r="J520" s="77">
        <f t="shared" si="153"/>
        <v>12487.199999999999</v>
      </c>
      <c r="K520" s="19">
        <f t="shared" si="154"/>
        <v>520.29999999999995</v>
      </c>
    </row>
    <row r="521" spans="1:11" s="13" customFormat="1" ht="15.6" customHeight="1" outlineLevel="1" x14ac:dyDescent="0.25">
      <c r="A521" s="81"/>
      <c r="B521" s="14">
        <v>9005561105585</v>
      </c>
      <c r="C521" s="24" t="s">
        <v>635</v>
      </c>
      <c r="D521" s="304"/>
      <c r="E521" s="564"/>
      <c r="F521" s="247">
        <v>24</v>
      </c>
      <c r="G521" s="247" t="s">
        <v>52</v>
      </c>
      <c r="H521" s="30"/>
      <c r="I521" s="77" t="s">
        <v>252</v>
      </c>
      <c r="J521" s="77"/>
      <c r="K521" s="19"/>
    </row>
    <row r="522" spans="1:11" s="13" customFormat="1" ht="13.5" customHeight="1" outlineLevel="2" x14ac:dyDescent="0.25">
      <c r="A522" s="81"/>
      <c r="B522" s="58">
        <v>9005561105592</v>
      </c>
      <c r="C522" s="45" t="s">
        <v>636</v>
      </c>
      <c r="D522" s="258"/>
      <c r="E522" s="354"/>
      <c r="F522" s="247">
        <v>8</v>
      </c>
      <c r="G522" s="247" t="s">
        <v>52</v>
      </c>
      <c r="H522" s="77">
        <f>I522*F522</f>
        <v>2880</v>
      </c>
      <c r="I522" s="77">
        <v>360</v>
      </c>
      <c r="J522" s="77">
        <f t="shared" si="153"/>
        <v>3484.7999999999997</v>
      </c>
      <c r="K522" s="19">
        <f t="shared" si="154"/>
        <v>435.59999999999997</v>
      </c>
    </row>
    <row r="523" spans="1:11" s="13" customFormat="1" ht="15.6" outlineLevel="2" x14ac:dyDescent="0.25">
      <c r="A523" s="81"/>
      <c r="B523" s="58">
        <v>9005561105608</v>
      </c>
      <c r="C523" s="45" t="s">
        <v>637</v>
      </c>
      <c r="D523" s="258"/>
      <c r="E523" s="354"/>
      <c r="F523" s="247">
        <v>8</v>
      </c>
      <c r="G523" s="247" t="s">
        <v>52</v>
      </c>
      <c r="H523" s="77">
        <f>I523*F523</f>
        <v>3040</v>
      </c>
      <c r="I523" s="77">
        <v>380</v>
      </c>
      <c r="J523" s="77">
        <f t="shared" si="153"/>
        <v>3678.4</v>
      </c>
      <c r="K523" s="19">
        <f t="shared" si="154"/>
        <v>459.8</v>
      </c>
    </row>
    <row r="524" spans="1:11" s="13" customFormat="1" ht="13.5" customHeight="1" outlineLevel="2" x14ac:dyDescent="0.25">
      <c r="A524" s="81"/>
      <c r="B524" s="43">
        <v>9005561105615</v>
      </c>
      <c r="C524" s="44" t="s">
        <v>638</v>
      </c>
      <c r="D524" s="258"/>
      <c r="E524" s="354"/>
      <c r="F524" s="244">
        <v>8</v>
      </c>
      <c r="G524" s="244" t="s">
        <v>52</v>
      </c>
      <c r="H524" s="96">
        <f>I524*F524</f>
        <v>3640</v>
      </c>
      <c r="I524" s="96">
        <v>455</v>
      </c>
      <c r="J524" s="77">
        <f t="shared" si="153"/>
        <v>4404.3999999999996</v>
      </c>
      <c r="K524" s="19">
        <f t="shared" si="154"/>
        <v>550.54999999999995</v>
      </c>
    </row>
    <row r="525" spans="1:11" s="13" customFormat="1" ht="15.6" customHeight="1" outlineLevel="1" x14ac:dyDescent="0.25">
      <c r="A525" s="81"/>
      <c r="B525" s="73">
        <v>9005561105622</v>
      </c>
      <c r="C525" s="74" t="s">
        <v>639</v>
      </c>
      <c r="D525" s="305"/>
      <c r="E525" s="563"/>
      <c r="F525" s="62">
        <v>8</v>
      </c>
      <c r="G525" s="62" t="s">
        <v>52</v>
      </c>
      <c r="H525" s="63"/>
      <c r="I525" s="156" t="s">
        <v>252</v>
      </c>
      <c r="J525" s="156"/>
      <c r="K525" s="56"/>
    </row>
    <row r="526" spans="1:11" s="13" customFormat="1" ht="13.5" customHeight="1" x14ac:dyDescent="0.25">
      <c r="A526" s="88"/>
      <c r="B526" s="324" t="s">
        <v>640</v>
      </c>
      <c r="C526" s="325"/>
      <c r="D526" s="325"/>
      <c r="E526" s="325"/>
      <c r="F526" s="161"/>
      <c r="G526" s="161"/>
      <c r="H526" s="162"/>
      <c r="I526" s="91"/>
      <c r="J526" s="162"/>
      <c r="K526" s="546"/>
    </row>
    <row r="527" spans="1:11" s="13" customFormat="1" ht="27.75" customHeight="1" x14ac:dyDescent="0.25">
      <c r="A527" s="88"/>
      <c r="B527" s="324" t="s">
        <v>2237</v>
      </c>
      <c r="C527" s="325"/>
      <c r="D527" s="325"/>
      <c r="E527" s="325"/>
      <c r="F527" s="89"/>
      <c r="G527" s="89"/>
      <c r="H527" s="90"/>
      <c r="I527" s="90"/>
      <c r="J527" s="90"/>
      <c r="K527" s="92"/>
    </row>
    <row r="528" spans="1:11" s="86" customFormat="1" ht="26.4" customHeight="1" outlineLevel="1" x14ac:dyDescent="0.25">
      <c r="A528" s="88"/>
      <c r="B528" s="14">
        <v>9005561106797</v>
      </c>
      <c r="C528" s="24" t="s">
        <v>641</v>
      </c>
      <c r="D528" s="16">
        <v>5050</v>
      </c>
      <c r="E528" s="206" t="s">
        <v>642</v>
      </c>
      <c r="F528" s="247">
        <v>25</v>
      </c>
      <c r="G528" s="247" t="s">
        <v>52</v>
      </c>
      <c r="H528" s="77">
        <f>I528*F528</f>
        <v>1607.5</v>
      </c>
      <c r="I528" s="77">
        <v>64.3</v>
      </c>
      <c r="J528" s="77">
        <f t="shared" ref="J528" si="155">H528*1.21</f>
        <v>1945.075</v>
      </c>
      <c r="K528" s="19">
        <f t="shared" ref="K528" si="156">I528*1.21</f>
        <v>77.802999999999997</v>
      </c>
    </row>
    <row r="529" spans="1:48" s="13" customFormat="1" ht="27.75" customHeight="1" x14ac:dyDescent="0.25">
      <c r="A529" s="88"/>
      <c r="B529" s="324" t="s">
        <v>643</v>
      </c>
      <c r="C529" s="325"/>
      <c r="D529" s="325"/>
      <c r="E529" s="325"/>
      <c r="F529" s="89"/>
      <c r="G529" s="89"/>
      <c r="H529" s="90"/>
      <c r="I529" s="90"/>
      <c r="J529" s="90"/>
      <c r="K529" s="92"/>
    </row>
    <row r="530" spans="1:48" s="86" customFormat="1" ht="26.4" customHeight="1" outlineLevel="1" x14ac:dyDescent="0.25">
      <c r="A530" s="88"/>
      <c r="B530" s="14">
        <v>9005561100429</v>
      </c>
      <c r="C530" s="24" t="s">
        <v>644</v>
      </c>
      <c r="D530" s="16">
        <v>5211</v>
      </c>
      <c r="E530" s="206" t="s">
        <v>2386</v>
      </c>
      <c r="F530" s="247">
        <v>25</v>
      </c>
      <c r="G530" s="247" t="s">
        <v>52</v>
      </c>
      <c r="H530" s="77">
        <f>I530*F530</f>
        <v>158.75</v>
      </c>
      <c r="I530" s="256">
        <v>6.35</v>
      </c>
      <c r="J530" s="77">
        <f t="shared" ref="J530:J534" si="157">H530*1.21</f>
        <v>192.08750000000001</v>
      </c>
      <c r="K530" s="19">
        <f t="shared" ref="K530:K534" si="158">I530*1.21</f>
        <v>7.6834999999999996</v>
      </c>
    </row>
    <row r="531" spans="1:48" s="31" customFormat="1" ht="26.4" customHeight="1" outlineLevel="1" x14ac:dyDescent="0.25">
      <c r="A531" s="88"/>
      <c r="B531" s="14">
        <v>9005561100542</v>
      </c>
      <c r="C531" s="24" t="s">
        <v>645</v>
      </c>
      <c r="D531" s="16">
        <v>5280</v>
      </c>
      <c r="E531" s="206" t="s">
        <v>2387</v>
      </c>
      <c r="F531" s="247">
        <v>25</v>
      </c>
      <c r="G531" s="247" t="s">
        <v>52</v>
      </c>
      <c r="H531" s="77">
        <f>I531*F531</f>
        <v>250</v>
      </c>
      <c r="I531" s="77">
        <v>10</v>
      </c>
      <c r="J531" s="77">
        <f t="shared" si="157"/>
        <v>302.5</v>
      </c>
      <c r="K531" s="19">
        <f t="shared" si="158"/>
        <v>12.1</v>
      </c>
    </row>
    <row r="532" spans="1:48" s="31" customFormat="1" ht="26.4" customHeight="1" outlineLevel="1" x14ac:dyDescent="0.25">
      <c r="A532" s="88"/>
      <c r="B532" s="14">
        <v>9005561100481</v>
      </c>
      <c r="C532" s="24" t="s">
        <v>646</v>
      </c>
      <c r="D532" s="34" t="s">
        <v>647</v>
      </c>
      <c r="E532" s="109" t="s">
        <v>2388</v>
      </c>
      <c r="F532" s="247">
        <v>25</v>
      </c>
      <c r="G532" s="247" t="s">
        <v>52</v>
      </c>
      <c r="H532" s="77">
        <f>I532*F532</f>
        <v>427.50000000000006</v>
      </c>
      <c r="I532" s="77">
        <v>17.100000000000001</v>
      </c>
      <c r="J532" s="77">
        <f t="shared" si="157"/>
        <v>517.27500000000009</v>
      </c>
      <c r="K532" s="19">
        <f t="shared" si="158"/>
        <v>20.691000000000003</v>
      </c>
    </row>
    <row r="533" spans="1:48" s="13" customFormat="1" ht="26.4" customHeight="1" outlineLevel="1" x14ac:dyDescent="0.25">
      <c r="A533" s="88"/>
      <c r="B533" s="14">
        <v>9005561101044</v>
      </c>
      <c r="C533" s="24" t="s">
        <v>648</v>
      </c>
      <c r="D533" s="16">
        <v>5286</v>
      </c>
      <c r="E533" s="206" t="s">
        <v>2389</v>
      </c>
      <c r="F533" s="247">
        <v>25</v>
      </c>
      <c r="G533" s="247" t="s">
        <v>52</v>
      </c>
      <c r="H533" s="77">
        <f>I533*F533</f>
        <v>502.50000000000006</v>
      </c>
      <c r="I533" s="77">
        <v>20.100000000000001</v>
      </c>
      <c r="J533" s="77">
        <f t="shared" si="157"/>
        <v>608.02500000000009</v>
      </c>
      <c r="K533" s="19">
        <f t="shared" si="158"/>
        <v>24.321000000000002</v>
      </c>
    </row>
    <row r="534" spans="1:48" s="13" customFormat="1" ht="26.4" customHeight="1" outlineLevel="1" x14ac:dyDescent="0.25">
      <c r="A534" s="88"/>
      <c r="B534" s="14">
        <v>9005561100788</v>
      </c>
      <c r="C534" s="24" t="s">
        <v>649</v>
      </c>
      <c r="D534" s="16">
        <v>5290</v>
      </c>
      <c r="E534" s="265" t="s">
        <v>2390</v>
      </c>
      <c r="F534" s="247">
        <v>25</v>
      </c>
      <c r="G534" s="247" t="s">
        <v>52</v>
      </c>
      <c r="H534" s="77">
        <f>I534*F534</f>
        <v>242.49999999999997</v>
      </c>
      <c r="I534" s="77">
        <v>9.6999999999999993</v>
      </c>
      <c r="J534" s="77">
        <f t="shared" si="157"/>
        <v>293.42499999999995</v>
      </c>
      <c r="K534" s="19">
        <f t="shared" si="158"/>
        <v>11.736999999999998</v>
      </c>
    </row>
    <row r="535" spans="1:48" s="13" customFormat="1" ht="27.75" customHeight="1" x14ac:dyDescent="0.25">
      <c r="A535" s="88"/>
      <c r="B535" s="324" t="s">
        <v>650</v>
      </c>
      <c r="C535" s="325"/>
      <c r="D535" s="325"/>
      <c r="E535" s="325"/>
      <c r="F535" s="89"/>
      <c r="G535" s="89"/>
      <c r="H535" s="90"/>
      <c r="I535" s="90"/>
      <c r="J535" s="90"/>
      <c r="K535" s="92"/>
    </row>
    <row r="536" spans="1:48" s="13" customFormat="1" ht="13.5" customHeight="1" outlineLevel="1" x14ac:dyDescent="0.25">
      <c r="A536" s="88"/>
      <c r="B536" s="58">
        <v>9005561101884</v>
      </c>
      <c r="C536" s="45" t="s">
        <v>651</v>
      </c>
      <c r="D536" s="299">
        <v>5400</v>
      </c>
      <c r="E536" s="352" t="s">
        <v>652</v>
      </c>
      <c r="F536" s="247">
        <v>10</v>
      </c>
      <c r="G536" s="247" t="s">
        <v>52</v>
      </c>
      <c r="H536" s="77">
        <f>I536*F536</f>
        <v>1745</v>
      </c>
      <c r="I536" s="77">
        <v>174.5</v>
      </c>
      <c r="J536" s="77">
        <f t="shared" ref="J536:J537" si="159">H536*1.21</f>
        <v>2111.4499999999998</v>
      </c>
      <c r="K536" s="19">
        <f t="shared" ref="K536:K537" si="160">I536*1.21</f>
        <v>211.14499999999998</v>
      </c>
    </row>
    <row r="537" spans="1:48" s="13" customFormat="1" ht="13.5" customHeight="1" outlineLevel="1" x14ac:dyDescent="0.25">
      <c r="A537" s="88"/>
      <c r="B537" s="58">
        <v>9005561101877</v>
      </c>
      <c r="C537" s="45" t="s">
        <v>653</v>
      </c>
      <c r="D537" s="298"/>
      <c r="E537" s="353"/>
      <c r="F537" s="247">
        <v>5</v>
      </c>
      <c r="G537" s="247" t="s">
        <v>52</v>
      </c>
      <c r="H537" s="77">
        <f>I537*F537</f>
        <v>872.5</v>
      </c>
      <c r="I537" s="77">
        <v>174.5</v>
      </c>
      <c r="J537" s="77">
        <f t="shared" si="159"/>
        <v>1055.7249999999999</v>
      </c>
      <c r="K537" s="19">
        <f t="shared" si="160"/>
        <v>211.14499999999998</v>
      </c>
    </row>
    <row r="538" spans="1:48" s="13" customFormat="1" ht="27.75" customHeight="1" x14ac:dyDescent="0.25">
      <c r="A538" s="88"/>
      <c r="B538" s="324" t="s">
        <v>654</v>
      </c>
      <c r="C538" s="325"/>
      <c r="D538" s="325"/>
      <c r="E538" s="325"/>
      <c r="F538" s="89"/>
      <c r="G538" s="89"/>
      <c r="H538" s="90"/>
      <c r="I538" s="90"/>
      <c r="J538" s="90"/>
      <c r="K538" s="92"/>
    </row>
    <row r="539" spans="1:48" s="13" customFormat="1" ht="26.4" customHeight="1" outlineLevel="1" x14ac:dyDescent="0.25">
      <c r="A539" s="88"/>
      <c r="B539" s="73">
        <v>9005561100696</v>
      </c>
      <c r="C539" s="74" t="s">
        <v>655</v>
      </c>
      <c r="D539" s="435">
        <v>5510</v>
      </c>
      <c r="E539" s="436" t="s">
        <v>656</v>
      </c>
      <c r="F539" s="62">
        <v>25</v>
      </c>
      <c r="G539" s="62" t="s">
        <v>52</v>
      </c>
      <c r="H539" s="156">
        <f>I539*F539</f>
        <v>480</v>
      </c>
      <c r="I539" s="156">
        <v>19.2</v>
      </c>
      <c r="J539" s="156">
        <f t="shared" ref="J539" si="161">H539*1.21</f>
        <v>580.79999999999995</v>
      </c>
      <c r="K539" s="56">
        <f t="shared" ref="K539" si="162">I539*1.21</f>
        <v>23.231999999999999</v>
      </c>
    </row>
    <row r="540" spans="1:48" s="13" customFormat="1" ht="26.4" customHeight="1" outlineLevel="1" x14ac:dyDescent="0.25">
      <c r="A540" s="88"/>
      <c r="B540" s="408">
        <v>9005561100566</v>
      </c>
      <c r="C540" s="409" t="s">
        <v>657</v>
      </c>
      <c r="D540" s="437">
        <v>5520</v>
      </c>
      <c r="E540" s="423" t="s">
        <v>2391</v>
      </c>
      <c r="F540" s="52">
        <v>25</v>
      </c>
      <c r="G540" s="52" t="s">
        <v>52</v>
      </c>
      <c r="H540" s="157">
        <f>I540*F540</f>
        <v>617.5</v>
      </c>
      <c r="I540" s="157">
        <v>24.7</v>
      </c>
      <c r="J540" s="157">
        <f t="shared" ref="J540:J543" si="163">H540*1.21</f>
        <v>747.17499999999995</v>
      </c>
      <c r="K540" s="255">
        <f t="shared" ref="K540:K543" si="164">I540*1.21</f>
        <v>29.886999999999997</v>
      </c>
    </row>
    <row r="541" spans="1:48" ht="26.4" customHeight="1" outlineLevel="1" x14ac:dyDescent="0.25">
      <c r="A541" s="88"/>
      <c r="B541" s="14">
        <v>9005561100573</v>
      </c>
      <c r="C541" s="24" t="s">
        <v>658</v>
      </c>
      <c r="D541" s="26">
        <v>5530</v>
      </c>
      <c r="E541" s="265" t="s">
        <v>2392</v>
      </c>
      <c r="F541" s="247">
        <v>25</v>
      </c>
      <c r="G541" s="247" t="s">
        <v>52</v>
      </c>
      <c r="H541" s="77">
        <f>I541*F541</f>
        <v>772.5</v>
      </c>
      <c r="I541" s="77">
        <v>30.9</v>
      </c>
      <c r="J541" s="77">
        <f t="shared" si="163"/>
        <v>934.72500000000002</v>
      </c>
      <c r="K541" s="19">
        <f t="shared" si="164"/>
        <v>37.388999999999996</v>
      </c>
      <c r="L541" s="1"/>
      <c r="M541" s="1"/>
      <c r="N541" s="1"/>
      <c r="O541" s="1"/>
      <c r="P541" s="1"/>
      <c r="Q541" s="1"/>
      <c r="R541" s="1"/>
      <c r="AI541" s="1"/>
      <c r="AL541" s="1"/>
      <c r="AM541" s="1"/>
      <c r="AS541" s="1"/>
      <c r="AU541" s="1"/>
      <c r="AV541" s="1"/>
    </row>
    <row r="542" spans="1:48" ht="26.4" customHeight="1" outlineLevel="1" x14ac:dyDescent="0.25">
      <c r="A542" s="88"/>
      <c r="B542" s="14">
        <v>9005561100580</v>
      </c>
      <c r="C542" s="24" t="s">
        <v>659</v>
      </c>
      <c r="D542" s="26">
        <v>5540</v>
      </c>
      <c r="E542" s="265" t="s">
        <v>2393</v>
      </c>
      <c r="F542" s="247">
        <v>25</v>
      </c>
      <c r="G542" s="247" t="s">
        <v>52</v>
      </c>
      <c r="H542" s="77">
        <f>I542*F542</f>
        <v>865</v>
      </c>
      <c r="I542" s="77">
        <v>34.6</v>
      </c>
      <c r="J542" s="77">
        <f t="shared" si="163"/>
        <v>1046.6499999999999</v>
      </c>
      <c r="K542" s="19">
        <f t="shared" si="164"/>
        <v>41.866</v>
      </c>
      <c r="L542" s="1"/>
      <c r="M542" s="1"/>
      <c r="N542" s="1"/>
      <c r="O542" s="1"/>
      <c r="P542" s="1"/>
      <c r="Q542" s="1"/>
      <c r="R542" s="1"/>
      <c r="AI542" s="1"/>
      <c r="AL542" s="1"/>
      <c r="AM542" s="1"/>
      <c r="AS542" s="1"/>
      <c r="AU542" s="1"/>
      <c r="AV542" s="1"/>
    </row>
    <row r="543" spans="1:48" ht="26.4" customHeight="1" outlineLevel="1" x14ac:dyDescent="0.25">
      <c r="A543" s="88"/>
      <c r="B543" s="14">
        <v>9005561100559</v>
      </c>
      <c r="C543" s="24" t="s">
        <v>660</v>
      </c>
      <c r="D543" s="26">
        <v>5570</v>
      </c>
      <c r="E543" s="265" t="s">
        <v>2394</v>
      </c>
      <c r="F543" s="247">
        <v>25</v>
      </c>
      <c r="G543" s="247" t="s">
        <v>52</v>
      </c>
      <c r="H543" s="77">
        <f>I543*F543</f>
        <v>462.5</v>
      </c>
      <c r="I543" s="77">
        <v>18.5</v>
      </c>
      <c r="J543" s="77">
        <f t="shared" si="163"/>
        <v>559.625</v>
      </c>
      <c r="K543" s="19">
        <f t="shared" si="164"/>
        <v>22.384999999999998</v>
      </c>
      <c r="L543" s="1"/>
      <c r="M543" s="1"/>
      <c r="N543" s="1"/>
      <c r="O543" s="1"/>
      <c r="P543" s="1"/>
      <c r="Q543" s="1"/>
      <c r="R543" s="1"/>
      <c r="AI543" s="1"/>
      <c r="AL543" s="1"/>
      <c r="AM543" s="1"/>
      <c r="AS543" s="1"/>
      <c r="AU543" s="1"/>
      <c r="AV543" s="1"/>
    </row>
    <row r="544" spans="1:48" ht="27.75" customHeight="1" x14ac:dyDescent="0.25">
      <c r="A544" s="88"/>
      <c r="B544" s="324" t="s">
        <v>661</v>
      </c>
      <c r="C544" s="325"/>
      <c r="D544" s="325"/>
      <c r="E544" s="325"/>
      <c r="F544" s="89"/>
      <c r="G544" s="89"/>
      <c r="H544" s="90"/>
      <c r="I544" s="90"/>
      <c r="J544" s="90"/>
      <c r="K544" s="92"/>
      <c r="L544" s="1"/>
      <c r="M544" s="1"/>
      <c r="N544" s="1"/>
      <c r="O544" s="1"/>
      <c r="P544" s="1"/>
      <c r="Q544" s="1"/>
      <c r="R544" s="1"/>
      <c r="AI544" s="1"/>
      <c r="AL544" s="1"/>
      <c r="AM544" s="1"/>
      <c r="AS544" s="1"/>
      <c r="AU544" s="1"/>
      <c r="AV544" s="1"/>
    </row>
    <row r="545" spans="1:48" ht="26.4" customHeight="1" outlineLevel="2" x14ac:dyDescent="0.25">
      <c r="A545" s="88"/>
      <c r="B545" s="32">
        <v>9005561101068</v>
      </c>
      <c r="C545" s="33" t="s">
        <v>662</v>
      </c>
      <c r="D545" s="343" t="s">
        <v>663</v>
      </c>
      <c r="E545" s="327" t="s">
        <v>2395</v>
      </c>
      <c r="F545" s="189">
        <v>10</v>
      </c>
      <c r="G545" s="189" t="s">
        <v>71</v>
      </c>
      <c r="H545" s="77">
        <f>I545*F545</f>
        <v>2475</v>
      </c>
      <c r="I545" s="77">
        <v>247.5</v>
      </c>
      <c r="J545" s="77">
        <f t="shared" ref="J545:J546" si="165">H545*1.21</f>
        <v>2994.75</v>
      </c>
      <c r="K545" s="19">
        <f t="shared" ref="K545:K546" si="166">I545*1.21</f>
        <v>299.47499999999997</v>
      </c>
      <c r="L545" s="1"/>
      <c r="M545" s="1"/>
      <c r="N545" s="1"/>
      <c r="O545" s="1"/>
      <c r="P545" s="1"/>
      <c r="Q545" s="1"/>
      <c r="R545" s="1"/>
      <c r="AI545" s="1"/>
      <c r="AL545" s="1"/>
      <c r="AM545" s="1"/>
      <c r="AS545" s="1"/>
      <c r="AU545" s="1"/>
      <c r="AV545" s="1"/>
    </row>
    <row r="546" spans="1:48" ht="26.4" customHeight="1" outlineLevel="2" x14ac:dyDescent="0.25">
      <c r="A546" s="88"/>
      <c r="B546" s="70">
        <v>9005561101761</v>
      </c>
      <c r="C546" s="71" t="s">
        <v>664</v>
      </c>
      <c r="D546" s="344"/>
      <c r="E546" s="328"/>
      <c r="F546" s="189">
        <v>5</v>
      </c>
      <c r="G546" s="189" t="s">
        <v>71</v>
      </c>
      <c r="H546" s="77">
        <f>I546*F546</f>
        <v>1352.5</v>
      </c>
      <c r="I546" s="77">
        <v>270.5</v>
      </c>
      <c r="J546" s="77">
        <f t="shared" si="165"/>
        <v>1636.5249999999999</v>
      </c>
      <c r="K546" s="19">
        <f t="shared" si="166"/>
        <v>327.30500000000001</v>
      </c>
      <c r="L546" s="1"/>
      <c r="M546" s="1"/>
      <c r="N546" s="1"/>
      <c r="O546" s="1"/>
      <c r="P546" s="1"/>
      <c r="Q546" s="1"/>
      <c r="R546" s="1"/>
      <c r="AI546" s="1"/>
      <c r="AL546" s="1"/>
      <c r="AM546" s="1"/>
      <c r="AS546" s="1"/>
      <c r="AU546" s="1"/>
      <c r="AV546" s="1"/>
    </row>
    <row r="547" spans="1:48" ht="15.6" outlineLevel="2" x14ac:dyDescent="0.25">
      <c r="A547" s="88"/>
      <c r="B547" s="163"/>
      <c r="C547" s="93"/>
      <c r="D547" s="324"/>
      <c r="E547" s="88"/>
      <c r="F547" s="89"/>
      <c r="G547" s="89"/>
      <c r="H547" s="89"/>
      <c r="I547" s="89"/>
      <c r="J547" s="90"/>
      <c r="K547" s="92"/>
      <c r="L547" s="1"/>
      <c r="M547" s="1"/>
      <c r="N547" s="1"/>
      <c r="O547" s="1"/>
      <c r="P547" s="1"/>
      <c r="Q547" s="1"/>
      <c r="R547" s="1"/>
      <c r="AI547" s="1"/>
      <c r="AL547" s="1"/>
      <c r="AM547" s="1"/>
      <c r="AS547" s="1"/>
      <c r="AU547" s="1"/>
      <c r="AV547" s="1"/>
    </row>
    <row r="548" spans="1:48" s="31" customFormat="1" ht="15.6" customHeight="1" outlineLevel="2" x14ac:dyDescent="0.25">
      <c r="A548" s="88"/>
      <c r="B548" s="33" t="s">
        <v>665</v>
      </c>
      <c r="C548" s="67" t="s">
        <v>666</v>
      </c>
      <c r="D548" s="299">
        <v>5901</v>
      </c>
      <c r="E548" s="342" t="s">
        <v>667</v>
      </c>
      <c r="F548" s="247">
        <v>50</v>
      </c>
      <c r="G548" s="247" t="s">
        <v>172</v>
      </c>
      <c r="H548" s="77">
        <f>I548*F548</f>
        <v>1290</v>
      </c>
      <c r="I548" s="77">
        <v>25.8</v>
      </c>
      <c r="J548" s="77">
        <f t="shared" ref="J548:J550" si="167">H548*1.21</f>
        <v>1560.8999999999999</v>
      </c>
      <c r="K548" s="19">
        <f t="shared" ref="K548:K550" si="168">I548*1.21</f>
        <v>31.218</v>
      </c>
    </row>
    <row r="549" spans="1:48" s="31" customFormat="1" ht="15.6" customHeight="1" outlineLevel="2" x14ac:dyDescent="0.25">
      <c r="A549" s="88"/>
      <c r="B549" s="33" t="s">
        <v>668</v>
      </c>
      <c r="C549" s="141" t="s">
        <v>669</v>
      </c>
      <c r="D549" s="298"/>
      <c r="E549" s="321"/>
      <c r="F549" s="247">
        <v>50</v>
      </c>
      <c r="G549" s="247" t="s">
        <v>172</v>
      </c>
      <c r="H549" s="77">
        <f>I549*F549</f>
        <v>1630</v>
      </c>
      <c r="I549" s="77">
        <v>32.6</v>
      </c>
      <c r="J549" s="77">
        <f t="shared" si="167"/>
        <v>1972.3</v>
      </c>
      <c r="K549" s="19">
        <f t="shared" si="168"/>
        <v>39.445999999999998</v>
      </c>
    </row>
    <row r="550" spans="1:48" s="31" customFormat="1" ht="15.6" customHeight="1" outlineLevel="2" x14ac:dyDescent="0.25">
      <c r="A550" s="88"/>
      <c r="B550" s="33" t="s">
        <v>670</v>
      </c>
      <c r="C550" s="142" t="s">
        <v>671</v>
      </c>
      <c r="D550" s="34" t="s">
        <v>672</v>
      </c>
      <c r="E550" s="94" t="s">
        <v>673</v>
      </c>
      <c r="F550" s="95">
        <v>30</v>
      </c>
      <c r="G550" s="95" t="s">
        <v>172</v>
      </c>
      <c r="H550" s="77">
        <f>I550*F550</f>
        <v>249.00000000000003</v>
      </c>
      <c r="I550" s="77">
        <v>8.3000000000000007</v>
      </c>
      <c r="J550" s="77">
        <f t="shared" si="167"/>
        <v>301.29000000000002</v>
      </c>
      <c r="K550" s="19">
        <f t="shared" si="168"/>
        <v>10.043000000000001</v>
      </c>
    </row>
    <row r="551" spans="1:48" s="13" customFormat="1" ht="15.6" customHeight="1" outlineLevel="2" x14ac:dyDescent="0.25">
      <c r="A551" s="88"/>
      <c r="B551" s="93"/>
      <c r="C551" s="93"/>
      <c r="D551" s="324"/>
      <c r="E551" s="88"/>
      <c r="F551" s="89"/>
      <c r="G551" s="89"/>
      <c r="H551" s="90"/>
      <c r="I551" s="90"/>
      <c r="J551" s="90"/>
      <c r="K551" s="92"/>
    </row>
    <row r="552" spans="1:48" ht="15.6" customHeight="1" outlineLevel="2" x14ac:dyDescent="0.25">
      <c r="A552" s="88"/>
      <c r="B552" s="32">
        <v>9005561101792</v>
      </c>
      <c r="C552" s="143" t="s">
        <v>674</v>
      </c>
      <c r="D552" s="395">
        <v>5920</v>
      </c>
      <c r="E552" s="310" t="s">
        <v>675</v>
      </c>
      <c r="F552" s="188">
        <v>5</v>
      </c>
      <c r="G552" s="247" t="s">
        <v>52</v>
      </c>
      <c r="H552" s="77">
        <f t="shared" ref="H552:H557" si="169">I552*F552</f>
        <v>3333.5</v>
      </c>
      <c r="I552" s="77">
        <v>666.7</v>
      </c>
      <c r="J552" s="77">
        <f t="shared" ref="J552:J557" si="170">H552*1.21</f>
        <v>4033.5349999999999</v>
      </c>
      <c r="K552" s="19">
        <f t="shared" ref="K552:K557" si="171">I552*1.21</f>
        <v>806.70699999999999</v>
      </c>
      <c r="L552" s="1"/>
      <c r="M552" s="1"/>
      <c r="N552" s="1"/>
      <c r="O552" s="1"/>
      <c r="P552" s="1"/>
      <c r="Q552" s="1"/>
      <c r="R552" s="1"/>
      <c r="AI552" s="1"/>
      <c r="AL552" s="1"/>
      <c r="AM552" s="1"/>
      <c r="AS552" s="1"/>
      <c r="AU552" s="1"/>
      <c r="AV552" s="1"/>
    </row>
    <row r="553" spans="1:48" ht="15.6" customHeight="1" outlineLevel="2" x14ac:dyDescent="0.25">
      <c r="A553" s="88"/>
      <c r="B553" s="32">
        <v>9005561101815</v>
      </c>
      <c r="C553" s="143" t="s">
        <v>676</v>
      </c>
      <c r="D553" s="438"/>
      <c r="E553" s="311"/>
      <c r="F553" s="188">
        <v>10</v>
      </c>
      <c r="G553" s="247" t="s">
        <v>52</v>
      </c>
      <c r="H553" s="77">
        <f t="shared" si="169"/>
        <v>6588</v>
      </c>
      <c r="I553" s="77">
        <v>658.8</v>
      </c>
      <c r="J553" s="77">
        <f t="shared" si="170"/>
        <v>7971.48</v>
      </c>
      <c r="K553" s="19">
        <f t="shared" si="171"/>
        <v>797.14799999999991</v>
      </c>
      <c r="L553" s="1"/>
      <c r="M553" s="1"/>
      <c r="N553" s="1"/>
      <c r="O553" s="1"/>
      <c r="P553" s="1"/>
      <c r="Q553" s="1"/>
      <c r="R553" s="1"/>
      <c r="AI553" s="1"/>
      <c r="AL553" s="1"/>
      <c r="AM553" s="1"/>
      <c r="AS553" s="1"/>
      <c r="AU553" s="1"/>
      <c r="AV553" s="1"/>
    </row>
    <row r="554" spans="1:48" ht="15.6" customHeight="1" outlineLevel="2" x14ac:dyDescent="0.25">
      <c r="A554" s="88"/>
      <c r="B554" s="32">
        <v>9005561101686</v>
      </c>
      <c r="C554" s="143" t="s">
        <v>677</v>
      </c>
      <c r="D554" s="395">
        <v>5930</v>
      </c>
      <c r="E554" s="310" t="s">
        <v>678</v>
      </c>
      <c r="F554" s="188">
        <v>5</v>
      </c>
      <c r="G554" s="247" t="s">
        <v>52</v>
      </c>
      <c r="H554" s="77">
        <f t="shared" si="169"/>
        <v>2195.5</v>
      </c>
      <c r="I554" s="77">
        <v>439.1</v>
      </c>
      <c r="J554" s="77">
        <f t="shared" si="170"/>
        <v>2656.5549999999998</v>
      </c>
      <c r="K554" s="19">
        <f t="shared" si="171"/>
        <v>531.31100000000004</v>
      </c>
      <c r="L554" s="1"/>
      <c r="M554" s="1"/>
      <c r="N554" s="1"/>
      <c r="O554" s="1"/>
      <c r="P554" s="1"/>
      <c r="Q554" s="1"/>
      <c r="R554" s="1"/>
      <c r="AI554" s="1"/>
      <c r="AL554" s="1"/>
      <c r="AM554" s="1"/>
      <c r="AS554" s="1"/>
      <c r="AU554" s="1"/>
      <c r="AV554" s="1"/>
    </row>
    <row r="555" spans="1:48" ht="15.6" customHeight="1" outlineLevel="2" x14ac:dyDescent="0.25">
      <c r="A555" s="88"/>
      <c r="B555" s="32">
        <v>9005561101808</v>
      </c>
      <c r="C555" s="143" t="s">
        <v>679</v>
      </c>
      <c r="D555" s="438"/>
      <c r="E555" s="311"/>
      <c r="F555" s="188">
        <v>10</v>
      </c>
      <c r="G555" s="247" t="s">
        <v>52</v>
      </c>
      <c r="H555" s="77">
        <f t="shared" si="169"/>
        <v>4203</v>
      </c>
      <c r="I555" s="77">
        <v>420.3</v>
      </c>
      <c r="J555" s="77">
        <f t="shared" si="170"/>
        <v>5085.63</v>
      </c>
      <c r="K555" s="19">
        <f t="shared" si="171"/>
        <v>508.56299999999999</v>
      </c>
      <c r="L555" s="1"/>
      <c r="M555" s="1"/>
      <c r="N555" s="1"/>
      <c r="O555" s="1"/>
      <c r="P555" s="1"/>
      <c r="Q555" s="1"/>
      <c r="R555" s="1"/>
      <c r="AI555" s="1"/>
      <c r="AL555" s="1"/>
      <c r="AM555" s="1"/>
      <c r="AS555" s="1"/>
      <c r="AU555" s="1"/>
      <c r="AV555" s="1"/>
    </row>
    <row r="556" spans="1:48" ht="15.6" customHeight="1" outlineLevel="2" x14ac:dyDescent="0.25">
      <c r="A556" s="88"/>
      <c r="B556" s="32">
        <v>9005561101822</v>
      </c>
      <c r="C556" s="143" t="s">
        <v>680</v>
      </c>
      <c r="D556" s="395">
        <v>5931</v>
      </c>
      <c r="E556" s="310" t="s">
        <v>681</v>
      </c>
      <c r="F556" s="188">
        <v>4</v>
      </c>
      <c r="G556" s="247" t="s">
        <v>52</v>
      </c>
      <c r="H556" s="77">
        <f t="shared" si="169"/>
        <v>1006</v>
      </c>
      <c r="I556" s="77">
        <v>251.5</v>
      </c>
      <c r="J556" s="77">
        <f t="shared" si="170"/>
        <v>1217.26</v>
      </c>
      <c r="K556" s="19">
        <f t="shared" si="171"/>
        <v>304.315</v>
      </c>
      <c r="L556" s="1"/>
      <c r="M556" s="1"/>
      <c r="N556" s="1"/>
      <c r="O556" s="1"/>
      <c r="P556" s="1"/>
      <c r="Q556" s="1"/>
      <c r="R556" s="1"/>
      <c r="AI556" s="1"/>
      <c r="AL556" s="1"/>
      <c r="AM556" s="1"/>
      <c r="AS556" s="1"/>
      <c r="AU556" s="1"/>
      <c r="AV556" s="1"/>
    </row>
    <row r="557" spans="1:48" s="13" customFormat="1" ht="15.6" customHeight="1" outlineLevel="2" x14ac:dyDescent="0.25">
      <c r="A557" s="88"/>
      <c r="B557" s="32">
        <v>9005561101839</v>
      </c>
      <c r="C557" s="143" t="s">
        <v>682</v>
      </c>
      <c r="D557" s="438"/>
      <c r="E557" s="311"/>
      <c r="F557" s="188">
        <v>9</v>
      </c>
      <c r="G557" s="247" t="s">
        <v>52</v>
      </c>
      <c r="H557" s="77">
        <f t="shared" si="169"/>
        <v>1924.2</v>
      </c>
      <c r="I557" s="77">
        <v>213.8</v>
      </c>
      <c r="J557" s="77">
        <f t="shared" si="170"/>
        <v>2328.2820000000002</v>
      </c>
      <c r="K557" s="19">
        <f t="shared" si="171"/>
        <v>258.69799999999998</v>
      </c>
    </row>
    <row r="558" spans="1:48" s="31" customFormat="1" ht="15.6" x14ac:dyDescent="0.25">
      <c r="A558" s="97"/>
      <c r="B558" s="322" t="s">
        <v>683</v>
      </c>
      <c r="C558" s="323"/>
      <c r="D558" s="323"/>
      <c r="E558" s="323"/>
      <c r="F558" s="183"/>
      <c r="G558" s="183"/>
      <c r="H558" s="184"/>
      <c r="I558" s="149"/>
      <c r="J558" s="184"/>
      <c r="K558" s="547"/>
    </row>
    <row r="559" spans="1:48" s="31" customFormat="1" ht="27.75" customHeight="1" x14ac:dyDescent="0.25">
      <c r="A559" s="97"/>
      <c r="B559" s="322" t="s">
        <v>598</v>
      </c>
      <c r="C559" s="323"/>
      <c r="D559" s="323"/>
      <c r="E559" s="323"/>
      <c r="F559" s="181"/>
      <c r="G559" s="181"/>
      <c r="H559" s="182"/>
      <c r="I559" s="182"/>
      <c r="J559" s="182"/>
      <c r="K559" s="150"/>
    </row>
    <row r="560" spans="1:48" ht="26.4" customHeight="1" outlineLevel="1" x14ac:dyDescent="0.25">
      <c r="A560" s="97"/>
      <c r="B560" s="32">
        <v>9005561105639</v>
      </c>
      <c r="C560" s="33" t="s">
        <v>684</v>
      </c>
      <c r="D560" s="341" t="s">
        <v>685</v>
      </c>
      <c r="E560" s="265" t="s">
        <v>2396</v>
      </c>
      <c r="F560" s="247">
        <v>5</v>
      </c>
      <c r="G560" s="247" t="s">
        <v>52</v>
      </c>
      <c r="H560" s="30">
        <f>I560*F560</f>
        <v>1305</v>
      </c>
      <c r="I560" s="77">
        <v>261</v>
      </c>
      <c r="J560" s="77">
        <f t="shared" ref="J560" si="172">H560*1.21</f>
        <v>1579.05</v>
      </c>
      <c r="K560" s="19">
        <f t="shared" ref="K560" si="173">I560*1.21</f>
        <v>315.81</v>
      </c>
      <c r="L560" s="1"/>
      <c r="M560" s="1"/>
      <c r="N560" s="1"/>
      <c r="O560" s="1"/>
      <c r="P560" s="1"/>
      <c r="Q560" s="1"/>
      <c r="R560" s="1"/>
      <c r="AI560" s="1"/>
      <c r="AL560" s="1"/>
      <c r="AM560" s="1"/>
      <c r="AS560" s="1"/>
      <c r="AU560" s="1"/>
      <c r="AV560" s="1"/>
    </row>
    <row r="561" spans="1:48" ht="27.75" customHeight="1" x14ac:dyDescent="0.25">
      <c r="A561" s="97"/>
      <c r="B561" s="322" t="s">
        <v>87</v>
      </c>
      <c r="C561" s="323"/>
      <c r="D561" s="323"/>
      <c r="E561" s="323"/>
      <c r="F561" s="182"/>
      <c r="G561" s="182"/>
      <c r="H561" s="182"/>
      <c r="I561" s="182"/>
      <c r="J561" s="182"/>
      <c r="K561" s="150"/>
      <c r="L561" s="1"/>
      <c r="M561" s="1"/>
      <c r="N561" s="1"/>
      <c r="O561" s="1"/>
      <c r="P561" s="1"/>
      <c r="Q561" s="1"/>
      <c r="R561" s="1"/>
      <c r="AI561" s="1"/>
      <c r="AL561" s="1"/>
      <c r="AM561" s="1"/>
      <c r="AS561" s="1"/>
      <c r="AU561" s="1"/>
      <c r="AV561" s="1"/>
    </row>
    <row r="562" spans="1:48" ht="26.4" customHeight="1" outlineLevel="1" x14ac:dyDescent="0.25">
      <c r="A562" s="97"/>
      <c r="B562" s="32">
        <v>9005561105882</v>
      </c>
      <c r="C562" s="33" t="s">
        <v>686</v>
      </c>
      <c r="D562" s="347" t="s">
        <v>687</v>
      </c>
      <c r="E562" s="327" t="s">
        <v>2397</v>
      </c>
      <c r="F562" s="189">
        <v>50</v>
      </c>
      <c r="G562" s="189" t="s">
        <v>172</v>
      </c>
      <c r="H562" s="30">
        <f t="shared" ref="H562:H568" si="174">I562*F562</f>
        <v>4885</v>
      </c>
      <c r="I562" s="77">
        <v>97.7</v>
      </c>
      <c r="J562" s="77">
        <f t="shared" ref="J562:J563" si="175">H562*1.21</f>
        <v>5910.8499999999995</v>
      </c>
      <c r="K562" s="19">
        <f t="shared" ref="K562:K563" si="176">I562*1.21</f>
        <v>118.217</v>
      </c>
      <c r="L562" s="1"/>
      <c r="M562" s="1"/>
      <c r="N562" s="1"/>
      <c r="O562" s="1"/>
      <c r="P562" s="1"/>
      <c r="Q562" s="1"/>
      <c r="R562" s="1"/>
      <c r="AI562" s="1"/>
      <c r="AL562" s="1"/>
      <c r="AM562" s="1"/>
      <c r="AS562" s="1"/>
      <c r="AU562" s="1"/>
      <c r="AV562" s="1"/>
    </row>
    <row r="563" spans="1:48" s="31" customFormat="1" ht="26.4" customHeight="1" outlineLevel="1" x14ac:dyDescent="0.25">
      <c r="A563" s="97"/>
      <c r="B563" s="32">
        <v>9005561105899</v>
      </c>
      <c r="C563" s="33" t="s">
        <v>688</v>
      </c>
      <c r="D563" s="348"/>
      <c r="E563" s="328"/>
      <c r="F563" s="189">
        <v>10</v>
      </c>
      <c r="G563" s="189" t="s">
        <v>172</v>
      </c>
      <c r="H563" s="30">
        <f t="shared" si="174"/>
        <v>977</v>
      </c>
      <c r="I563" s="77">
        <v>97.7</v>
      </c>
      <c r="J563" s="77">
        <f t="shared" si="175"/>
        <v>1182.17</v>
      </c>
      <c r="K563" s="19">
        <f t="shared" si="176"/>
        <v>118.217</v>
      </c>
    </row>
    <row r="564" spans="1:48" ht="26.4" customHeight="1" outlineLevel="1" x14ac:dyDescent="0.25">
      <c r="A564" s="97"/>
      <c r="B564" s="33" t="s">
        <v>689</v>
      </c>
      <c r="C564" s="98" t="s">
        <v>690</v>
      </c>
      <c r="D564" s="364">
        <v>8101</v>
      </c>
      <c r="E564" s="265" t="s">
        <v>2398</v>
      </c>
      <c r="F564" s="99">
        <v>10</v>
      </c>
      <c r="G564" s="99" t="s">
        <v>172</v>
      </c>
      <c r="H564" s="100">
        <f t="shared" si="174"/>
        <v>968</v>
      </c>
      <c r="I564" s="77">
        <v>96.8</v>
      </c>
      <c r="J564" s="77">
        <f t="shared" ref="J564:J576" si="177">H564*1.21</f>
        <v>1171.28</v>
      </c>
      <c r="K564" s="19">
        <f t="shared" ref="K564:K576" si="178">I564*1.21</f>
        <v>117.128</v>
      </c>
      <c r="L564" s="1"/>
      <c r="M564" s="1"/>
      <c r="N564" s="1"/>
      <c r="O564" s="1"/>
      <c r="P564" s="1"/>
      <c r="Q564" s="1"/>
      <c r="R564" s="1"/>
      <c r="AI564" s="1"/>
      <c r="AL564" s="1"/>
      <c r="AM564" s="1"/>
      <c r="AS564" s="1"/>
      <c r="AU564" s="1"/>
      <c r="AV564" s="1"/>
    </row>
    <row r="565" spans="1:48" s="13" customFormat="1" ht="26.4" customHeight="1" outlineLevel="1" x14ac:dyDescent="0.25">
      <c r="A565" s="97"/>
      <c r="B565" s="32">
        <v>9005561106735</v>
      </c>
      <c r="C565" s="33" t="s">
        <v>691</v>
      </c>
      <c r="D565" s="34" t="s">
        <v>692</v>
      </c>
      <c r="E565" s="265" t="s">
        <v>2399</v>
      </c>
      <c r="F565" s="189">
        <v>25</v>
      </c>
      <c r="G565" s="189" t="s">
        <v>101</v>
      </c>
      <c r="H565" s="30">
        <f t="shared" si="174"/>
        <v>5250</v>
      </c>
      <c r="I565" s="77">
        <v>210</v>
      </c>
      <c r="J565" s="77">
        <f t="shared" si="177"/>
        <v>6352.5</v>
      </c>
      <c r="K565" s="19">
        <f t="shared" si="178"/>
        <v>254.1</v>
      </c>
    </row>
    <row r="566" spans="1:48" ht="26.4" customHeight="1" outlineLevel="1" x14ac:dyDescent="0.25">
      <c r="A566" s="97"/>
      <c r="B566" s="32">
        <v>9005561106704</v>
      </c>
      <c r="C566" s="33" t="s">
        <v>693</v>
      </c>
      <c r="D566" s="34" t="s">
        <v>694</v>
      </c>
      <c r="E566" s="265" t="s">
        <v>2400</v>
      </c>
      <c r="F566" s="189">
        <v>25</v>
      </c>
      <c r="G566" s="189" t="s">
        <v>101</v>
      </c>
      <c r="H566" s="30">
        <f t="shared" si="174"/>
        <v>5250</v>
      </c>
      <c r="I566" s="77">
        <v>210</v>
      </c>
      <c r="J566" s="77">
        <f t="shared" si="177"/>
        <v>6352.5</v>
      </c>
      <c r="K566" s="19">
        <f t="shared" si="178"/>
        <v>254.1</v>
      </c>
      <c r="L566" s="1"/>
      <c r="M566" s="1"/>
      <c r="N566" s="1"/>
      <c r="O566" s="1"/>
      <c r="P566" s="1"/>
      <c r="Q566" s="1"/>
      <c r="R566" s="1"/>
      <c r="AI566" s="1"/>
      <c r="AL566" s="1"/>
      <c r="AM566" s="1"/>
      <c r="AS566" s="1"/>
      <c r="AU566" s="1"/>
      <c r="AV566" s="1"/>
    </row>
    <row r="567" spans="1:48" ht="26.4" customHeight="1" outlineLevel="1" x14ac:dyDescent="0.25">
      <c r="A567" s="97"/>
      <c r="B567" s="32">
        <v>9005561106711</v>
      </c>
      <c r="C567" s="33" t="s">
        <v>695</v>
      </c>
      <c r="D567" s="34" t="s">
        <v>696</v>
      </c>
      <c r="E567" s="265" t="s">
        <v>2401</v>
      </c>
      <c r="F567" s="95">
        <v>25</v>
      </c>
      <c r="G567" s="95" t="s">
        <v>101</v>
      </c>
      <c r="H567" s="77">
        <f t="shared" si="174"/>
        <v>4000</v>
      </c>
      <c r="I567" s="77">
        <v>160</v>
      </c>
      <c r="J567" s="77">
        <f t="shared" si="177"/>
        <v>4840</v>
      </c>
      <c r="K567" s="19">
        <f t="shared" si="178"/>
        <v>193.6</v>
      </c>
      <c r="L567" s="1"/>
      <c r="M567" s="1"/>
      <c r="N567" s="1"/>
      <c r="O567" s="1"/>
      <c r="P567" s="1"/>
      <c r="Q567" s="1"/>
      <c r="R567" s="1"/>
      <c r="AI567" s="1"/>
      <c r="AL567" s="1"/>
      <c r="AM567" s="1"/>
      <c r="AS567" s="1"/>
      <c r="AU567" s="1"/>
      <c r="AV567" s="1"/>
    </row>
    <row r="568" spans="1:48" s="31" customFormat="1" ht="26.4" customHeight="1" outlineLevel="1" x14ac:dyDescent="0.25">
      <c r="A568" s="97"/>
      <c r="B568" s="32">
        <v>9005561106728</v>
      </c>
      <c r="C568" s="33" t="s">
        <v>697</v>
      </c>
      <c r="D568" s="34" t="s">
        <v>698</v>
      </c>
      <c r="E568" s="265" t="s">
        <v>2402</v>
      </c>
      <c r="F568" s="95">
        <v>25</v>
      </c>
      <c r="G568" s="95" t="s">
        <v>101</v>
      </c>
      <c r="H568" s="77">
        <f t="shared" si="174"/>
        <v>17000</v>
      </c>
      <c r="I568" s="77">
        <v>680</v>
      </c>
      <c r="J568" s="77">
        <f t="shared" si="177"/>
        <v>20570</v>
      </c>
      <c r="K568" s="19">
        <f t="shared" si="178"/>
        <v>822.8</v>
      </c>
    </row>
    <row r="569" spans="1:48" s="31" customFormat="1" ht="15.75" customHeight="1" x14ac:dyDescent="0.25">
      <c r="A569" s="97"/>
      <c r="B569" s="322"/>
      <c r="C569" s="323"/>
      <c r="D569" s="323"/>
      <c r="E569" s="323"/>
      <c r="F569" s="181"/>
      <c r="G569" s="181"/>
      <c r="H569" s="182"/>
      <c r="I569" s="182"/>
      <c r="J569" s="182"/>
      <c r="K569" s="150"/>
    </row>
    <row r="570" spans="1:48" s="31" customFormat="1" ht="26.4" customHeight="1" outlineLevel="1" x14ac:dyDescent="0.25">
      <c r="A570" s="97"/>
      <c r="B570" s="32">
        <v>9005561105646</v>
      </c>
      <c r="C570" s="33" t="s">
        <v>699</v>
      </c>
      <c r="D570" s="347" t="s">
        <v>700</v>
      </c>
      <c r="E570" s="327" t="s">
        <v>2403</v>
      </c>
      <c r="F570" s="247">
        <v>24</v>
      </c>
      <c r="G570" s="247" t="s">
        <v>52</v>
      </c>
      <c r="H570" s="30">
        <f>I570*F570</f>
        <v>2712</v>
      </c>
      <c r="I570" s="77">
        <v>113</v>
      </c>
      <c r="J570" s="77">
        <f t="shared" si="177"/>
        <v>3281.52</v>
      </c>
      <c r="K570" s="19">
        <f t="shared" si="178"/>
        <v>136.72999999999999</v>
      </c>
    </row>
    <row r="571" spans="1:48" s="31" customFormat="1" ht="26.4" customHeight="1" outlineLevel="1" x14ac:dyDescent="0.25">
      <c r="A571" s="97"/>
      <c r="B571" s="32">
        <v>9005561105653</v>
      </c>
      <c r="C571" s="33" t="s">
        <v>701</v>
      </c>
      <c r="D571" s="242"/>
      <c r="E571" s="421"/>
      <c r="F571" s="244">
        <v>8</v>
      </c>
      <c r="G571" s="247" t="s">
        <v>52</v>
      </c>
      <c r="H571" s="35">
        <f>I571*F571</f>
        <v>976</v>
      </c>
      <c r="I571" s="96">
        <v>122</v>
      </c>
      <c r="J571" s="96">
        <f t="shared" si="177"/>
        <v>1180.96</v>
      </c>
      <c r="K571" s="42">
        <f t="shared" si="178"/>
        <v>147.62</v>
      </c>
    </row>
    <row r="572" spans="1:48" s="31" customFormat="1" ht="26.4" customHeight="1" outlineLevel="1" x14ac:dyDescent="0.25">
      <c r="A572" s="97"/>
      <c r="B572" s="32">
        <v>9005561106773</v>
      </c>
      <c r="C572" s="33" t="s">
        <v>702</v>
      </c>
      <c r="D572" s="347" t="s">
        <v>700</v>
      </c>
      <c r="E572" s="327" t="s">
        <v>2403</v>
      </c>
      <c r="F572" s="247">
        <v>20</v>
      </c>
      <c r="G572" s="247" t="s">
        <v>52</v>
      </c>
      <c r="H572" s="30">
        <f>I572*F572</f>
        <v>2400</v>
      </c>
      <c r="I572" s="256">
        <v>120</v>
      </c>
      <c r="J572" s="77">
        <f t="shared" ref="J572:J573" si="179">H572*1.21</f>
        <v>2904</v>
      </c>
      <c r="K572" s="19">
        <f t="shared" ref="K572:K573" si="180">I572*1.21</f>
        <v>145.19999999999999</v>
      </c>
    </row>
    <row r="573" spans="1:48" s="31" customFormat="1" ht="26.4" customHeight="1" outlineLevel="1" x14ac:dyDescent="0.25">
      <c r="A573" s="97"/>
      <c r="B573" s="32">
        <v>9005561106698</v>
      </c>
      <c r="C573" s="33" t="s">
        <v>703</v>
      </c>
      <c r="D573" s="242"/>
      <c r="E573" s="421"/>
      <c r="F573" s="244">
        <v>5</v>
      </c>
      <c r="G573" s="247" t="s">
        <v>52</v>
      </c>
      <c r="H573" s="35">
        <f>I573*F573</f>
        <v>650</v>
      </c>
      <c r="I573" s="577">
        <v>130</v>
      </c>
      <c r="J573" s="96">
        <f t="shared" si="179"/>
        <v>786.5</v>
      </c>
      <c r="K573" s="42">
        <f t="shared" si="180"/>
        <v>157.29999999999998</v>
      </c>
    </row>
    <row r="574" spans="1:48" s="13" customFormat="1" ht="25.65" customHeight="1" outlineLevel="1" x14ac:dyDescent="0.25">
      <c r="A574" s="97"/>
      <c r="B574" s="33" t="s">
        <v>704</v>
      </c>
      <c r="C574" s="33" t="s">
        <v>705</v>
      </c>
      <c r="D574" s="34" t="s">
        <v>706</v>
      </c>
      <c r="E574" s="94" t="s">
        <v>707</v>
      </c>
      <c r="F574" s="247">
        <v>20</v>
      </c>
      <c r="G574" s="247" t="s">
        <v>52</v>
      </c>
      <c r="H574" s="30">
        <f>I574*F574</f>
        <v>2740</v>
      </c>
      <c r="I574" s="77">
        <v>137</v>
      </c>
      <c r="J574" s="77">
        <f t="shared" si="177"/>
        <v>3315.4</v>
      </c>
      <c r="K574" s="19">
        <f t="shared" si="178"/>
        <v>165.76999999999998</v>
      </c>
    </row>
    <row r="575" spans="1:48" ht="15.75" customHeight="1" x14ac:dyDescent="0.25">
      <c r="A575" s="97"/>
      <c r="B575" s="322"/>
      <c r="C575" s="323"/>
      <c r="D575" s="323"/>
      <c r="E575" s="323"/>
      <c r="F575" s="182"/>
      <c r="G575" s="182"/>
      <c r="H575" s="182"/>
      <c r="I575" s="182"/>
      <c r="J575" s="182"/>
      <c r="K575" s="150"/>
      <c r="L575" s="1"/>
      <c r="M575" s="1"/>
      <c r="N575" s="1"/>
      <c r="O575" s="1"/>
      <c r="P575" s="1"/>
      <c r="Q575" s="1"/>
      <c r="R575" s="1"/>
      <c r="AI575" s="1"/>
      <c r="AL575" s="1"/>
      <c r="AM575" s="1"/>
      <c r="AS575" s="1"/>
      <c r="AU575" s="1"/>
      <c r="AV575" s="1"/>
    </row>
    <row r="576" spans="1:48" s="31" customFormat="1" ht="26.4" customHeight="1" outlineLevel="1" x14ac:dyDescent="0.25">
      <c r="A576" s="97"/>
      <c r="B576" s="32">
        <v>9005561105950</v>
      </c>
      <c r="C576" s="33" t="s">
        <v>708</v>
      </c>
      <c r="D576" s="242" t="s">
        <v>709</v>
      </c>
      <c r="E576" s="421" t="s">
        <v>2404</v>
      </c>
      <c r="F576" s="170">
        <v>30</v>
      </c>
      <c r="G576" s="170" t="s">
        <v>172</v>
      </c>
      <c r="H576" s="155">
        <f>I576*F576</f>
        <v>8100</v>
      </c>
      <c r="I576" s="155">
        <v>270</v>
      </c>
      <c r="J576" s="155">
        <f t="shared" si="177"/>
        <v>9801</v>
      </c>
      <c r="K576" s="54">
        <f t="shared" si="178"/>
        <v>326.7</v>
      </c>
    </row>
    <row r="577" spans="1:11" s="31" customFormat="1" ht="27.75" customHeight="1" x14ac:dyDescent="0.25">
      <c r="A577" s="97"/>
      <c r="B577" s="322" t="s">
        <v>710</v>
      </c>
      <c r="C577" s="323"/>
      <c r="D577" s="323"/>
      <c r="E577" s="323"/>
      <c r="F577" s="181"/>
      <c r="G577" s="181"/>
      <c r="H577" s="182"/>
      <c r="I577" s="182"/>
      <c r="J577" s="182"/>
      <c r="K577" s="150"/>
    </row>
    <row r="578" spans="1:11" s="31" customFormat="1" ht="26.4" customHeight="1" outlineLevel="1" x14ac:dyDescent="0.25">
      <c r="A578" s="97"/>
      <c r="B578" s="14">
        <v>9005561100849</v>
      </c>
      <c r="C578" s="24" t="s">
        <v>711</v>
      </c>
      <c r="D578" s="16">
        <v>8200</v>
      </c>
      <c r="E578" s="80" t="s">
        <v>712</v>
      </c>
      <c r="F578" s="247">
        <v>25</v>
      </c>
      <c r="G578" s="247" t="s">
        <v>52</v>
      </c>
      <c r="H578" s="18">
        <f t="shared" ref="H578:H585" si="181">I578*F578</f>
        <v>217.49999999999997</v>
      </c>
      <c r="I578" s="256">
        <v>8.6999999999999993</v>
      </c>
      <c r="J578" s="77">
        <f t="shared" ref="J578:J585" si="182">H578*1.21</f>
        <v>263.17499999999995</v>
      </c>
      <c r="K578" s="19">
        <f t="shared" ref="K578:K585" si="183">I578*1.21</f>
        <v>10.526999999999999</v>
      </c>
    </row>
    <row r="579" spans="1:11" s="31" customFormat="1" ht="26.4" customHeight="1" outlineLevel="1" x14ac:dyDescent="0.25">
      <c r="A579" s="97"/>
      <c r="B579" s="14">
        <v>9005561101013</v>
      </c>
      <c r="C579" s="24" t="s">
        <v>713</v>
      </c>
      <c r="D579" s="16">
        <v>8260</v>
      </c>
      <c r="E579" s="265" t="s">
        <v>2405</v>
      </c>
      <c r="F579" s="247">
        <v>25</v>
      </c>
      <c r="G579" s="247" t="s">
        <v>52</v>
      </c>
      <c r="H579" s="18">
        <f t="shared" si="181"/>
        <v>542.5</v>
      </c>
      <c r="I579" s="77">
        <v>21.7</v>
      </c>
      <c r="J579" s="77">
        <f t="shared" si="182"/>
        <v>656.42499999999995</v>
      </c>
      <c r="K579" s="19">
        <f t="shared" si="183"/>
        <v>26.256999999999998</v>
      </c>
    </row>
    <row r="580" spans="1:11" s="31" customFormat="1" ht="26.4" customHeight="1" outlineLevel="1" x14ac:dyDescent="0.25">
      <c r="A580" s="97"/>
      <c r="B580" s="14">
        <v>9005561101594</v>
      </c>
      <c r="C580" s="24" t="s">
        <v>714</v>
      </c>
      <c r="D580" s="41">
        <v>8265</v>
      </c>
      <c r="E580" s="265" t="s">
        <v>2406</v>
      </c>
      <c r="F580" s="247">
        <v>25</v>
      </c>
      <c r="G580" s="247" t="s">
        <v>52</v>
      </c>
      <c r="H580" s="18">
        <f t="shared" si="181"/>
        <v>512.5</v>
      </c>
      <c r="I580" s="77">
        <v>20.5</v>
      </c>
      <c r="J580" s="77">
        <f t="shared" si="182"/>
        <v>620.125</v>
      </c>
      <c r="K580" s="19">
        <f t="shared" si="183"/>
        <v>24.805</v>
      </c>
    </row>
    <row r="581" spans="1:11" s="31" customFormat="1" ht="26.4" customHeight="1" outlineLevel="1" x14ac:dyDescent="0.25">
      <c r="A581" s="97"/>
      <c r="B581" s="14">
        <v>9005561101600</v>
      </c>
      <c r="C581" s="24" t="s">
        <v>715</v>
      </c>
      <c r="D581" s="41">
        <v>8270</v>
      </c>
      <c r="E581" s="265" t="s">
        <v>2407</v>
      </c>
      <c r="F581" s="247">
        <v>25</v>
      </c>
      <c r="G581" s="247" t="s">
        <v>52</v>
      </c>
      <c r="H581" s="18">
        <f t="shared" si="181"/>
        <v>875</v>
      </c>
      <c r="I581" s="256">
        <v>35</v>
      </c>
      <c r="J581" s="77">
        <f t="shared" si="182"/>
        <v>1058.75</v>
      </c>
      <c r="K581" s="19">
        <f t="shared" si="183"/>
        <v>42.35</v>
      </c>
    </row>
    <row r="582" spans="1:11" s="31" customFormat="1" ht="26.4" customHeight="1" outlineLevel="1" x14ac:dyDescent="0.25">
      <c r="A582" s="97"/>
      <c r="B582" s="14">
        <v>9005561101617</v>
      </c>
      <c r="C582" s="24" t="s">
        <v>716</v>
      </c>
      <c r="D582" s="41">
        <v>8282</v>
      </c>
      <c r="E582" s="265" t="s">
        <v>2408</v>
      </c>
      <c r="F582" s="247">
        <v>25</v>
      </c>
      <c r="G582" s="247" t="s">
        <v>52</v>
      </c>
      <c r="H582" s="18">
        <f t="shared" si="181"/>
        <v>792.5</v>
      </c>
      <c r="I582" s="77">
        <v>31.7</v>
      </c>
      <c r="J582" s="77">
        <f t="shared" si="182"/>
        <v>958.92499999999995</v>
      </c>
      <c r="K582" s="19">
        <f t="shared" si="183"/>
        <v>38.356999999999999</v>
      </c>
    </row>
    <row r="583" spans="1:11" s="31" customFormat="1" ht="26.4" customHeight="1" outlineLevel="1" x14ac:dyDescent="0.25">
      <c r="A583" s="97"/>
      <c r="B583" s="14">
        <v>5991121005744</v>
      </c>
      <c r="C583" s="24" t="s">
        <v>717</v>
      </c>
      <c r="D583" s="41">
        <v>8235</v>
      </c>
      <c r="E583" s="80" t="s">
        <v>718</v>
      </c>
      <c r="F583" s="247">
        <v>25</v>
      </c>
      <c r="G583" s="247" t="s">
        <v>52</v>
      </c>
      <c r="H583" s="18">
        <f t="shared" si="181"/>
        <v>792.5</v>
      </c>
      <c r="I583" s="77">
        <v>31.7</v>
      </c>
      <c r="J583" s="77">
        <f t="shared" ref="J583" si="184">H583*1.21</f>
        <v>958.92499999999995</v>
      </c>
      <c r="K583" s="19">
        <f t="shared" ref="K583" si="185">I583*1.21</f>
        <v>38.356999999999999</v>
      </c>
    </row>
    <row r="584" spans="1:11" s="31" customFormat="1" ht="26.4" customHeight="1" outlineLevel="1" x14ac:dyDescent="0.25">
      <c r="A584" s="97"/>
      <c r="B584" s="14">
        <v>5991121040837</v>
      </c>
      <c r="C584" s="24" t="s">
        <v>719</v>
      </c>
      <c r="D584" s="41">
        <v>8262</v>
      </c>
      <c r="E584" s="80" t="s">
        <v>720</v>
      </c>
      <c r="F584" s="247">
        <v>25</v>
      </c>
      <c r="G584" s="247" t="s">
        <v>52</v>
      </c>
      <c r="H584" s="18">
        <f t="shared" si="181"/>
        <v>1250</v>
      </c>
      <c r="I584" s="256">
        <v>50</v>
      </c>
      <c r="J584" s="77">
        <f t="shared" ref="J584" si="186">H584*1.21</f>
        <v>1512.5</v>
      </c>
      <c r="K584" s="19">
        <f t="shared" ref="K584" si="187">I584*1.21</f>
        <v>60.5</v>
      </c>
    </row>
    <row r="585" spans="1:11" s="31" customFormat="1" ht="26.4" customHeight="1" outlineLevel="1" x14ac:dyDescent="0.25">
      <c r="A585" s="97"/>
      <c r="B585" s="14">
        <v>9005561101020</v>
      </c>
      <c r="C585" s="24" t="s">
        <v>721</v>
      </c>
      <c r="D585" s="16">
        <v>8285</v>
      </c>
      <c r="E585" s="265" t="s">
        <v>2409</v>
      </c>
      <c r="F585" s="247">
        <v>25</v>
      </c>
      <c r="G585" s="247" t="s">
        <v>52</v>
      </c>
      <c r="H585" s="18">
        <f t="shared" si="181"/>
        <v>532.5</v>
      </c>
      <c r="I585" s="77">
        <v>21.3</v>
      </c>
      <c r="J585" s="77">
        <f t="shared" si="182"/>
        <v>644.32499999999993</v>
      </c>
      <c r="K585" s="19">
        <f t="shared" si="183"/>
        <v>25.773</v>
      </c>
    </row>
    <row r="586" spans="1:11" s="31" customFormat="1" ht="27.75" customHeight="1" x14ac:dyDescent="0.25">
      <c r="A586" s="97"/>
      <c r="B586" s="322" t="s">
        <v>722</v>
      </c>
      <c r="C586" s="323"/>
      <c r="D586" s="323"/>
      <c r="E586" s="323"/>
      <c r="F586" s="181"/>
      <c r="G586" s="181"/>
      <c r="H586" s="182"/>
      <c r="I586" s="182"/>
      <c r="J586" s="182"/>
      <c r="K586" s="150"/>
    </row>
    <row r="587" spans="1:11" s="31" customFormat="1" ht="26.4" outlineLevel="1" x14ac:dyDescent="0.25">
      <c r="A587" s="195"/>
      <c r="B587" s="101">
        <v>8590009466836</v>
      </c>
      <c r="C587" s="196" t="s">
        <v>723</v>
      </c>
      <c r="D587" s="339" t="s">
        <v>706</v>
      </c>
      <c r="E587" s="327" t="s">
        <v>2410</v>
      </c>
      <c r="F587" s="247">
        <v>5</v>
      </c>
      <c r="G587" s="247" t="s">
        <v>52</v>
      </c>
      <c r="H587" s="69">
        <f t="shared" ref="H587:H610" si="188">I587*F587</f>
        <v>286.5</v>
      </c>
      <c r="I587" s="77">
        <v>57.3</v>
      </c>
      <c r="J587" s="77">
        <f t="shared" ref="J587:J610" si="189">H587*1.21</f>
        <v>346.66499999999996</v>
      </c>
      <c r="K587" s="19">
        <f t="shared" ref="K587:K610" si="190">I587*1.21</f>
        <v>69.332999999999998</v>
      </c>
    </row>
    <row r="588" spans="1:11" s="31" customFormat="1" ht="15.6" outlineLevel="1" x14ac:dyDescent="0.25">
      <c r="A588" s="195"/>
      <c r="B588" s="101">
        <v>8590009467055</v>
      </c>
      <c r="C588" s="196" t="s">
        <v>724</v>
      </c>
      <c r="D588" s="330"/>
      <c r="E588" s="421"/>
      <c r="F588" s="247">
        <v>5</v>
      </c>
      <c r="G588" s="247" t="s">
        <v>52</v>
      </c>
      <c r="H588" s="69">
        <f t="shared" si="188"/>
        <v>459</v>
      </c>
      <c r="I588" s="77">
        <v>91.8</v>
      </c>
      <c r="J588" s="77">
        <f t="shared" si="189"/>
        <v>555.39</v>
      </c>
      <c r="K588" s="19">
        <f t="shared" si="190"/>
        <v>111.07799999999999</v>
      </c>
    </row>
    <row r="589" spans="1:11" s="31" customFormat="1" ht="15.6" outlineLevel="1" x14ac:dyDescent="0.25">
      <c r="A589" s="195"/>
      <c r="B589" s="101">
        <v>8590009467123</v>
      </c>
      <c r="C589" s="196" t="s">
        <v>725</v>
      </c>
      <c r="D589" s="330"/>
      <c r="E589" s="421"/>
      <c r="F589" s="247">
        <v>5</v>
      </c>
      <c r="G589" s="247" t="s">
        <v>52</v>
      </c>
      <c r="H589" s="69">
        <f t="shared" si="188"/>
        <v>977.5</v>
      </c>
      <c r="I589" s="77">
        <v>195.5</v>
      </c>
      <c r="J589" s="77">
        <f t="shared" si="189"/>
        <v>1182.7749999999999</v>
      </c>
      <c r="K589" s="19">
        <f t="shared" si="190"/>
        <v>236.55500000000001</v>
      </c>
    </row>
    <row r="590" spans="1:11" s="31" customFormat="1" ht="15.6" outlineLevel="1" x14ac:dyDescent="0.25">
      <c r="A590" s="195"/>
      <c r="B590" s="101">
        <v>8590009467130</v>
      </c>
      <c r="C590" s="196" t="s">
        <v>726</v>
      </c>
      <c r="D590" s="330"/>
      <c r="E590" s="421"/>
      <c r="F590" s="247">
        <v>5</v>
      </c>
      <c r="G590" s="247" t="s">
        <v>52</v>
      </c>
      <c r="H590" s="69">
        <f t="shared" si="188"/>
        <v>977.5</v>
      </c>
      <c r="I590" s="77">
        <v>195.5</v>
      </c>
      <c r="J590" s="77">
        <f t="shared" si="189"/>
        <v>1182.7749999999999</v>
      </c>
      <c r="K590" s="19">
        <f t="shared" si="190"/>
        <v>236.55500000000001</v>
      </c>
    </row>
    <row r="591" spans="1:11" s="13" customFormat="1" ht="15" customHeight="1" outlineLevel="1" x14ac:dyDescent="0.25">
      <c r="A591" s="195"/>
      <c r="B591" s="101">
        <v>8590009467086</v>
      </c>
      <c r="C591" s="196" t="s">
        <v>727</v>
      </c>
      <c r="D591" s="330"/>
      <c r="E591" s="421"/>
      <c r="F591" s="247">
        <v>5</v>
      </c>
      <c r="G591" s="247" t="s">
        <v>52</v>
      </c>
      <c r="H591" s="69">
        <f t="shared" si="188"/>
        <v>459</v>
      </c>
      <c r="I591" s="77">
        <v>91.8</v>
      </c>
      <c r="J591" s="77">
        <f t="shared" si="189"/>
        <v>555.39</v>
      </c>
      <c r="K591" s="19">
        <f t="shared" si="190"/>
        <v>111.07799999999999</v>
      </c>
    </row>
    <row r="592" spans="1:11" s="13" customFormat="1" ht="15.6" outlineLevel="1" x14ac:dyDescent="0.25">
      <c r="A592" s="195"/>
      <c r="B592" s="101">
        <v>8590009466867</v>
      </c>
      <c r="C592" s="196" t="s">
        <v>728</v>
      </c>
      <c r="D592" s="330"/>
      <c r="E592" s="421"/>
      <c r="F592" s="247">
        <v>5</v>
      </c>
      <c r="G592" s="247" t="s">
        <v>52</v>
      </c>
      <c r="H592" s="69">
        <f t="shared" si="188"/>
        <v>286.5</v>
      </c>
      <c r="I592" s="77">
        <v>57.3</v>
      </c>
      <c r="J592" s="77">
        <f t="shared" si="189"/>
        <v>346.66499999999996</v>
      </c>
      <c r="K592" s="19">
        <f t="shared" si="190"/>
        <v>69.332999999999998</v>
      </c>
    </row>
    <row r="593" spans="1:11" s="13" customFormat="1" ht="15" customHeight="1" outlineLevel="1" x14ac:dyDescent="0.25">
      <c r="A593" s="195"/>
      <c r="B593" s="101">
        <v>8590009465808</v>
      </c>
      <c r="C593" s="196" t="s">
        <v>729</v>
      </c>
      <c r="D593" s="330"/>
      <c r="E593" s="421"/>
      <c r="F593" s="247">
        <v>5</v>
      </c>
      <c r="G593" s="247" t="s">
        <v>52</v>
      </c>
      <c r="H593" s="69">
        <f t="shared" si="188"/>
        <v>286.5</v>
      </c>
      <c r="I593" s="77">
        <v>57.3</v>
      </c>
      <c r="J593" s="77">
        <f t="shared" si="189"/>
        <v>346.66499999999996</v>
      </c>
      <c r="K593" s="19">
        <f t="shared" si="190"/>
        <v>69.332999999999998</v>
      </c>
    </row>
    <row r="594" spans="1:11" s="13" customFormat="1" ht="15.6" outlineLevel="1" x14ac:dyDescent="0.25">
      <c r="A594" s="195"/>
      <c r="B594" s="101">
        <v>8590009466966</v>
      </c>
      <c r="C594" s="196" t="s">
        <v>730</v>
      </c>
      <c r="D594" s="330"/>
      <c r="E594" s="421"/>
      <c r="F594" s="247">
        <v>5</v>
      </c>
      <c r="G594" s="247" t="s">
        <v>52</v>
      </c>
      <c r="H594" s="69">
        <f t="shared" si="188"/>
        <v>390</v>
      </c>
      <c r="I594" s="77">
        <v>78</v>
      </c>
      <c r="J594" s="77">
        <f t="shared" si="189"/>
        <v>471.9</v>
      </c>
      <c r="K594" s="19">
        <f t="shared" si="190"/>
        <v>94.38</v>
      </c>
    </row>
    <row r="595" spans="1:11" s="86" customFormat="1" ht="15.6" outlineLevel="1" x14ac:dyDescent="0.25">
      <c r="A595" s="195"/>
      <c r="B595" s="101">
        <v>8590009467093</v>
      </c>
      <c r="C595" s="196" t="s">
        <v>731</v>
      </c>
      <c r="D595" s="330"/>
      <c r="E595" s="421"/>
      <c r="F595" s="247">
        <v>5</v>
      </c>
      <c r="G595" s="247" t="s">
        <v>52</v>
      </c>
      <c r="H595" s="69">
        <f t="shared" si="188"/>
        <v>459</v>
      </c>
      <c r="I595" s="77">
        <v>91.8</v>
      </c>
      <c r="J595" s="77">
        <f t="shared" si="189"/>
        <v>555.39</v>
      </c>
      <c r="K595" s="19">
        <f t="shared" si="190"/>
        <v>111.07799999999999</v>
      </c>
    </row>
    <row r="596" spans="1:11" s="13" customFormat="1" ht="15.6" outlineLevel="1" x14ac:dyDescent="0.25">
      <c r="A596" s="195"/>
      <c r="B596" s="101">
        <v>8590009466980</v>
      </c>
      <c r="C596" s="196" t="s">
        <v>732</v>
      </c>
      <c r="D596" s="330"/>
      <c r="E596" s="421"/>
      <c r="F596" s="247">
        <v>5</v>
      </c>
      <c r="G596" s="247" t="s">
        <v>52</v>
      </c>
      <c r="H596" s="69">
        <f t="shared" si="188"/>
        <v>390</v>
      </c>
      <c r="I596" s="77">
        <v>78</v>
      </c>
      <c r="J596" s="77">
        <f t="shared" si="189"/>
        <v>471.9</v>
      </c>
      <c r="K596" s="19">
        <f t="shared" si="190"/>
        <v>94.38</v>
      </c>
    </row>
    <row r="597" spans="1:11" s="13" customFormat="1" ht="15.6" outlineLevel="1" x14ac:dyDescent="0.25">
      <c r="A597" s="195"/>
      <c r="B597" s="101">
        <v>8590009466935</v>
      </c>
      <c r="C597" s="196" t="s">
        <v>733</v>
      </c>
      <c r="D597" s="330"/>
      <c r="E597" s="421"/>
      <c r="F597" s="247">
        <v>5</v>
      </c>
      <c r="G597" s="247" t="s">
        <v>52</v>
      </c>
      <c r="H597" s="69">
        <f t="shared" si="188"/>
        <v>286.5</v>
      </c>
      <c r="I597" s="77">
        <v>57.3</v>
      </c>
      <c r="J597" s="77">
        <f t="shared" si="189"/>
        <v>346.66499999999996</v>
      </c>
      <c r="K597" s="19">
        <f t="shared" si="190"/>
        <v>69.332999999999998</v>
      </c>
    </row>
    <row r="598" spans="1:11" s="13" customFormat="1" ht="12.75" customHeight="1" outlineLevel="1" x14ac:dyDescent="0.25">
      <c r="A598" s="195"/>
      <c r="B598" s="101">
        <v>8590009467000</v>
      </c>
      <c r="C598" s="196" t="s">
        <v>734</v>
      </c>
      <c r="D598" s="330"/>
      <c r="E598" s="421"/>
      <c r="F598" s="247">
        <v>5</v>
      </c>
      <c r="G598" s="247" t="s">
        <v>52</v>
      </c>
      <c r="H598" s="69">
        <f t="shared" si="188"/>
        <v>390</v>
      </c>
      <c r="I598" s="77">
        <v>78</v>
      </c>
      <c r="J598" s="77">
        <f t="shared" si="189"/>
        <v>471.9</v>
      </c>
      <c r="K598" s="19">
        <f t="shared" si="190"/>
        <v>94.38</v>
      </c>
    </row>
    <row r="599" spans="1:11" s="13" customFormat="1" ht="15" customHeight="1" outlineLevel="1" x14ac:dyDescent="0.25">
      <c r="A599" s="195"/>
      <c r="B599" s="101">
        <v>8590009467024</v>
      </c>
      <c r="C599" s="196" t="s">
        <v>735</v>
      </c>
      <c r="D599" s="330"/>
      <c r="E599" s="421"/>
      <c r="F599" s="247">
        <v>5</v>
      </c>
      <c r="G599" s="247" t="s">
        <v>52</v>
      </c>
      <c r="H599" s="69">
        <f t="shared" si="188"/>
        <v>390</v>
      </c>
      <c r="I599" s="77">
        <v>78</v>
      </c>
      <c r="J599" s="77">
        <f t="shared" si="189"/>
        <v>471.9</v>
      </c>
      <c r="K599" s="19">
        <f t="shared" si="190"/>
        <v>94.38</v>
      </c>
    </row>
    <row r="600" spans="1:11" s="13" customFormat="1" ht="15.6" outlineLevel="1" x14ac:dyDescent="0.25">
      <c r="A600" s="195"/>
      <c r="B600" s="101">
        <v>8590009467031</v>
      </c>
      <c r="C600" s="196" t="s">
        <v>736</v>
      </c>
      <c r="D600" s="330"/>
      <c r="E600" s="421"/>
      <c r="F600" s="247">
        <v>5</v>
      </c>
      <c r="G600" s="247" t="s">
        <v>52</v>
      </c>
      <c r="H600" s="69">
        <f t="shared" si="188"/>
        <v>390</v>
      </c>
      <c r="I600" s="77">
        <v>78</v>
      </c>
      <c r="J600" s="77">
        <f t="shared" si="189"/>
        <v>471.9</v>
      </c>
      <c r="K600" s="19">
        <f t="shared" si="190"/>
        <v>94.38</v>
      </c>
    </row>
    <row r="601" spans="1:11" s="13" customFormat="1" ht="15.6" outlineLevel="1" x14ac:dyDescent="0.25">
      <c r="A601" s="195"/>
      <c r="B601" s="101">
        <v>8590009467109</v>
      </c>
      <c r="C601" s="196" t="s">
        <v>737</v>
      </c>
      <c r="D601" s="330"/>
      <c r="E601" s="421"/>
      <c r="F601" s="247">
        <v>5</v>
      </c>
      <c r="G601" s="247" t="s">
        <v>52</v>
      </c>
      <c r="H601" s="69">
        <f t="shared" si="188"/>
        <v>459</v>
      </c>
      <c r="I601" s="77">
        <v>91.8</v>
      </c>
      <c r="J601" s="77">
        <f t="shared" si="189"/>
        <v>555.39</v>
      </c>
      <c r="K601" s="19">
        <f t="shared" si="190"/>
        <v>111.07799999999999</v>
      </c>
    </row>
    <row r="602" spans="1:11" s="13" customFormat="1" ht="15.6" outlineLevel="1" x14ac:dyDescent="0.25">
      <c r="A602" s="195"/>
      <c r="B602" s="101">
        <v>8590009467116</v>
      </c>
      <c r="C602" s="196" t="s">
        <v>738</v>
      </c>
      <c r="D602" s="330"/>
      <c r="E602" s="421"/>
      <c r="F602" s="247">
        <v>5</v>
      </c>
      <c r="G602" s="247" t="s">
        <v>52</v>
      </c>
      <c r="H602" s="69">
        <f t="shared" si="188"/>
        <v>459</v>
      </c>
      <c r="I602" s="77">
        <v>91.8</v>
      </c>
      <c r="J602" s="77">
        <f t="shared" si="189"/>
        <v>555.39</v>
      </c>
      <c r="K602" s="19">
        <f t="shared" si="190"/>
        <v>111.07799999999999</v>
      </c>
    </row>
    <row r="603" spans="1:11" s="13" customFormat="1" ht="15.6" outlineLevel="1" x14ac:dyDescent="0.25">
      <c r="A603" s="195"/>
      <c r="B603" s="101">
        <v>8590009468960</v>
      </c>
      <c r="C603" s="196" t="s">
        <v>739</v>
      </c>
      <c r="D603" s="330"/>
      <c r="E603" s="421"/>
      <c r="F603" s="247">
        <v>5</v>
      </c>
      <c r="G603" s="247" t="s">
        <v>52</v>
      </c>
      <c r="H603" s="69">
        <f t="shared" si="188"/>
        <v>459</v>
      </c>
      <c r="I603" s="77">
        <v>91.8</v>
      </c>
      <c r="J603" s="77">
        <f t="shared" si="189"/>
        <v>555.39</v>
      </c>
      <c r="K603" s="19">
        <f t="shared" si="190"/>
        <v>111.07799999999999</v>
      </c>
    </row>
    <row r="604" spans="1:11" s="13" customFormat="1" ht="15.6" outlineLevel="1" x14ac:dyDescent="0.25">
      <c r="A604" s="195"/>
      <c r="B604" s="101">
        <v>8590009467147</v>
      </c>
      <c r="C604" s="196" t="s">
        <v>740</v>
      </c>
      <c r="D604" s="330"/>
      <c r="E604" s="421"/>
      <c r="F604" s="247">
        <v>5</v>
      </c>
      <c r="G604" s="247" t="s">
        <v>52</v>
      </c>
      <c r="H604" s="69">
        <f t="shared" si="188"/>
        <v>977.5</v>
      </c>
      <c r="I604" s="77">
        <v>195.5</v>
      </c>
      <c r="J604" s="77">
        <f t="shared" si="189"/>
        <v>1182.7749999999999</v>
      </c>
      <c r="K604" s="19">
        <f t="shared" si="190"/>
        <v>236.55500000000001</v>
      </c>
    </row>
    <row r="605" spans="1:11" s="13" customFormat="1" ht="15.6" outlineLevel="1" x14ac:dyDescent="0.25">
      <c r="A605" s="195"/>
      <c r="B605" s="101">
        <v>8590009468991</v>
      </c>
      <c r="C605" s="196" t="s">
        <v>741</v>
      </c>
      <c r="D605" s="330"/>
      <c r="E605" s="421"/>
      <c r="F605" s="247">
        <v>5</v>
      </c>
      <c r="G605" s="247" t="s">
        <v>52</v>
      </c>
      <c r="H605" s="69">
        <f t="shared" si="188"/>
        <v>977.5</v>
      </c>
      <c r="I605" s="77">
        <v>195.5</v>
      </c>
      <c r="J605" s="77">
        <f t="shared" si="189"/>
        <v>1182.7749999999999</v>
      </c>
      <c r="K605" s="19">
        <f t="shared" si="190"/>
        <v>236.55500000000001</v>
      </c>
    </row>
    <row r="606" spans="1:11" s="13" customFormat="1" ht="15.6" outlineLevel="1" x14ac:dyDescent="0.25">
      <c r="A606" s="195"/>
      <c r="B606" s="101">
        <v>8590009469011</v>
      </c>
      <c r="C606" s="196" t="s">
        <v>742</v>
      </c>
      <c r="D606" s="330"/>
      <c r="E606" s="421"/>
      <c r="F606" s="247">
        <v>5</v>
      </c>
      <c r="G606" s="247" t="s">
        <v>52</v>
      </c>
      <c r="H606" s="69">
        <f t="shared" si="188"/>
        <v>459</v>
      </c>
      <c r="I606" s="77">
        <v>91.8</v>
      </c>
      <c r="J606" s="77">
        <f t="shared" si="189"/>
        <v>555.39</v>
      </c>
      <c r="K606" s="19">
        <f t="shared" si="190"/>
        <v>111.07799999999999</v>
      </c>
    </row>
    <row r="607" spans="1:11" s="13" customFormat="1" ht="15.6" outlineLevel="1" x14ac:dyDescent="0.25">
      <c r="A607" s="195"/>
      <c r="B607" s="101">
        <v>8590009469004</v>
      </c>
      <c r="C607" s="196" t="s">
        <v>743</v>
      </c>
      <c r="D607" s="330"/>
      <c r="E607" s="421"/>
      <c r="F607" s="247">
        <v>5</v>
      </c>
      <c r="G607" s="247" t="s">
        <v>52</v>
      </c>
      <c r="H607" s="69">
        <f t="shared" si="188"/>
        <v>459</v>
      </c>
      <c r="I607" s="77">
        <v>91.8</v>
      </c>
      <c r="J607" s="77">
        <f t="shared" si="189"/>
        <v>555.39</v>
      </c>
      <c r="K607" s="19">
        <f t="shared" si="190"/>
        <v>111.07799999999999</v>
      </c>
    </row>
    <row r="608" spans="1:11" s="13" customFormat="1" ht="15.6" outlineLevel="1" x14ac:dyDescent="0.25">
      <c r="A608" s="195"/>
      <c r="B608" s="101">
        <v>8590009468953</v>
      </c>
      <c r="C608" s="196" t="s">
        <v>744</v>
      </c>
      <c r="D608" s="330"/>
      <c r="E608" s="421"/>
      <c r="F608" s="247">
        <v>5</v>
      </c>
      <c r="G608" s="247" t="s">
        <v>52</v>
      </c>
      <c r="H608" s="69">
        <f t="shared" si="188"/>
        <v>977.5</v>
      </c>
      <c r="I608" s="77">
        <v>195.5</v>
      </c>
      <c r="J608" s="77">
        <f t="shared" si="189"/>
        <v>1182.7749999999999</v>
      </c>
      <c r="K608" s="19">
        <f t="shared" si="190"/>
        <v>236.55500000000001</v>
      </c>
    </row>
    <row r="609" spans="1:11" s="13" customFormat="1" ht="15.6" outlineLevel="1" x14ac:dyDescent="0.25">
      <c r="A609" s="195"/>
      <c r="B609" s="101">
        <v>8590009468984</v>
      </c>
      <c r="C609" s="196" t="s">
        <v>745</v>
      </c>
      <c r="D609" s="330"/>
      <c r="E609" s="421"/>
      <c r="F609" s="247">
        <v>5</v>
      </c>
      <c r="G609" s="247" t="s">
        <v>52</v>
      </c>
      <c r="H609" s="18">
        <f t="shared" si="188"/>
        <v>459</v>
      </c>
      <c r="I609" s="77">
        <v>91.8</v>
      </c>
      <c r="J609" s="77">
        <f t="shared" si="189"/>
        <v>555.39</v>
      </c>
      <c r="K609" s="19">
        <f t="shared" si="190"/>
        <v>111.07799999999999</v>
      </c>
    </row>
    <row r="610" spans="1:11" s="13" customFormat="1" ht="15.6" outlineLevel="1" x14ac:dyDescent="0.25">
      <c r="A610" s="195"/>
      <c r="B610" s="101">
        <v>8590009468977</v>
      </c>
      <c r="C610" s="196" t="s">
        <v>746</v>
      </c>
      <c r="D610" s="331"/>
      <c r="E610" s="328"/>
      <c r="F610" s="247">
        <v>5</v>
      </c>
      <c r="G610" s="247" t="s">
        <v>52</v>
      </c>
      <c r="H610" s="18">
        <f t="shared" si="188"/>
        <v>459</v>
      </c>
      <c r="I610" s="77">
        <v>91.8</v>
      </c>
      <c r="J610" s="77">
        <f t="shared" si="189"/>
        <v>555.39</v>
      </c>
      <c r="K610" s="19">
        <f t="shared" si="190"/>
        <v>111.07799999999999</v>
      </c>
    </row>
    <row r="611" spans="1:11" s="13" customFormat="1" ht="27.75" customHeight="1" x14ac:dyDescent="0.25">
      <c r="A611" s="97"/>
      <c r="B611" s="322" t="s">
        <v>747</v>
      </c>
      <c r="C611" s="323"/>
      <c r="D611" s="323"/>
      <c r="E611" s="323"/>
      <c r="F611" s="182"/>
      <c r="G611" s="182"/>
      <c r="H611" s="182"/>
      <c r="I611" s="182"/>
      <c r="J611" s="182"/>
      <c r="K611" s="150"/>
    </row>
    <row r="612" spans="1:11" s="13" customFormat="1" ht="15.6" outlineLevel="1" x14ac:dyDescent="0.25">
      <c r="A612" s="97"/>
      <c r="B612" s="101">
        <v>9005561105974</v>
      </c>
      <c r="C612" s="33" t="s">
        <v>748</v>
      </c>
      <c r="D612" s="349" t="s">
        <v>749</v>
      </c>
      <c r="E612" s="318" t="s">
        <v>750</v>
      </c>
      <c r="F612" s="95">
        <v>100</v>
      </c>
      <c r="G612" s="95" t="s">
        <v>172</v>
      </c>
      <c r="H612" s="77">
        <f>I612*F612</f>
        <v>819.99999999999989</v>
      </c>
      <c r="I612" s="77">
        <v>8.1999999999999993</v>
      </c>
      <c r="J612" s="77">
        <f t="shared" ref="J612:J641" si="191">H612*1.21</f>
        <v>992.19999999999982</v>
      </c>
      <c r="K612" s="19">
        <f t="shared" ref="K612:K614" si="192">I612*1.21</f>
        <v>9.9219999999999988</v>
      </c>
    </row>
    <row r="613" spans="1:11" s="13" customFormat="1" ht="15.6" outlineLevel="1" x14ac:dyDescent="0.25">
      <c r="A613" s="97"/>
      <c r="B613" s="101">
        <v>9005561105981</v>
      </c>
      <c r="C613" s="33" t="s">
        <v>751</v>
      </c>
      <c r="D613" s="350"/>
      <c r="E613" s="319"/>
      <c r="F613" s="95">
        <v>100</v>
      </c>
      <c r="G613" s="95" t="s">
        <v>172</v>
      </c>
      <c r="H613" s="77">
        <f>I613*F613</f>
        <v>990</v>
      </c>
      <c r="I613" s="77">
        <v>9.9</v>
      </c>
      <c r="J613" s="77">
        <f t="shared" si="191"/>
        <v>1197.8999999999999</v>
      </c>
      <c r="K613" s="19">
        <f t="shared" si="192"/>
        <v>11.978999999999999</v>
      </c>
    </row>
    <row r="614" spans="1:11" s="13" customFormat="1" ht="15.6" outlineLevel="1" x14ac:dyDescent="0.25">
      <c r="A614" s="97"/>
      <c r="B614" s="101">
        <v>9005561105998</v>
      </c>
      <c r="C614" s="33" t="s">
        <v>752</v>
      </c>
      <c r="D614" s="351"/>
      <c r="E614" s="320"/>
      <c r="F614" s="99">
        <v>100</v>
      </c>
      <c r="G614" s="99" t="s">
        <v>172</v>
      </c>
      <c r="H614" s="77">
        <f>I614*F614</f>
        <v>1180</v>
      </c>
      <c r="I614" s="77">
        <v>11.8</v>
      </c>
      <c r="J614" s="77">
        <f t="shared" si="191"/>
        <v>1427.8</v>
      </c>
      <c r="K614" s="19">
        <f t="shared" si="192"/>
        <v>14.278</v>
      </c>
    </row>
    <row r="615" spans="1:11" s="13" customFormat="1" ht="27.75" customHeight="1" outlineLevel="1" x14ac:dyDescent="0.25">
      <c r="A615" s="97"/>
      <c r="B615" s="322"/>
      <c r="C615" s="323"/>
      <c r="D615" s="323"/>
      <c r="E615" s="323"/>
      <c r="F615" s="182"/>
      <c r="G615" s="182"/>
      <c r="H615" s="182"/>
      <c r="I615" s="182"/>
      <c r="J615" s="182"/>
      <c r="K615" s="150"/>
    </row>
    <row r="616" spans="1:11" s="13" customFormat="1" ht="26.4" outlineLevel="1" x14ac:dyDescent="0.25">
      <c r="A616" s="97"/>
      <c r="B616" s="55" t="s">
        <v>753</v>
      </c>
      <c r="C616" s="50" t="s">
        <v>754</v>
      </c>
      <c r="D616" s="339" t="s">
        <v>706</v>
      </c>
      <c r="E616" s="327" t="s">
        <v>2411</v>
      </c>
      <c r="F616" s="99" t="s">
        <v>755</v>
      </c>
      <c r="G616" s="99" t="s">
        <v>101</v>
      </c>
      <c r="H616" s="77">
        <v>148.5</v>
      </c>
      <c r="I616" s="100" t="s">
        <v>756</v>
      </c>
      <c r="J616" s="77">
        <f t="shared" si="191"/>
        <v>179.685</v>
      </c>
      <c r="K616" s="548"/>
    </row>
    <row r="617" spans="1:11" s="13" customFormat="1" ht="15" customHeight="1" outlineLevel="1" x14ac:dyDescent="0.25">
      <c r="A617" s="97"/>
      <c r="B617" s="55" t="s">
        <v>757</v>
      </c>
      <c r="C617" s="50" t="s">
        <v>758</v>
      </c>
      <c r="D617" s="330"/>
      <c r="E617" s="421"/>
      <c r="F617" s="99" t="s">
        <v>755</v>
      </c>
      <c r="G617" s="99" t="s">
        <v>101</v>
      </c>
      <c r="H617" s="77">
        <v>148.5</v>
      </c>
      <c r="I617" s="100" t="s">
        <v>756</v>
      </c>
      <c r="J617" s="77">
        <f t="shared" si="191"/>
        <v>179.685</v>
      </c>
      <c r="K617" s="548"/>
    </row>
    <row r="618" spans="1:11" s="13" customFormat="1" ht="15" customHeight="1" outlineLevel="1" x14ac:dyDescent="0.25">
      <c r="A618" s="97"/>
      <c r="B618" s="55" t="s">
        <v>759</v>
      </c>
      <c r="C618" s="50" t="s">
        <v>760</v>
      </c>
      <c r="D618" s="330"/>
      <c r="E618" s="421"/>
      <c r="F618" s="99" t="s">
        <v>755</v>
      </c>
      <c r="G618" s="99" t="s">
        <v>101</v>
      </c>
      <c r="H618" s="77">
        <v>148.5</v>
      </c>
      <c r="I618" s="100" t="s">
        <v>756</v>
      </c>
      <c r="J618" s="77">
        <f t="shared" si="191"/>
        <v>179.685</v>
      </c>
      <c r="K618" s="548"/>
    </row>
    <row r="619" spans="1:11" s="13" customFormat="1" ht="15" customHeight="1" outlineLevel="1" x14ac:dyDescent="0.25">
      <c r="A619" s="97"/>
      <c r="B619" s="55" t="s">
        <v>761</v>
      </c>
      <c r="C619" s="50" t="s">
        <v>762</v>
      </c>
      <c r="D619" s="330"/>
      <c r="E619" s="421"/>
      <c r="F619" s="99" t="s">
        <v>755</v>
      </c>
      <c r="G619" s="99" t="s">
        <v>101</v>
      </c>
      <c r="H619" s="77">
        <v>206</v>
      </c>
      <c r="I619" s="100" t="s">
        <v>756</v>
      </c>
      <c r="J619" s="77">
        <f t="shared" si="191"/>
        <v>249.26</v>
      </c>
      <c r="K619" s="548"/>
    </row>
    <row r="620" spans="1:11" s="13" customFormat="1" ht="15" customHeight="1" outlineLevel="1" x14ac:dyDescent="0.25">
      <c r="A620" s="97"/>
      <c r="B620" s="55" t="s">
        <v>763</v>
      </c>
      <c r="C620" s="50" t="s">
        <v>764</v>
      </c>
      <c r="D620" s="330"/>
      <c r="E620" s="421"/>
      <c r="F620" s="99" t="s">
        <v>755</v>
      </c>
      <c r="G620" s="99" t="s">
        <v>101</v>
      </c>
      <c r="H620" s="77">
        <v>183</v>
      </c>
      <c r="I620" s="100" t="s">
        <v>756</v>
      </c>
      <c r="J620" s="77">
        <f t="shared" si="191"/>
        <v>221.43</v>
      </c>
      <c r="K620" s="548"/>
    </row>
    <row r="621" spans="1:11" s="13" customFormat="1" ht="15" customHeight="1" outlineLevel="1" x14ac:dyDescent="0.25">
      <c r="A621" s="97"/>
      <c r="B621" s="55" t="s">
        <v>765</v>
      </c>
      <c r="C621" s="50" t="s">
        <v>766</v>
      </c>
      <c r="D621" s="330"/>
      <c r="E621" s="421"/>
      <c r="F621" s="99" t="s">
        <v>755</v>
      </c>
      <c r="G621" s="99" t="s">
        <v>101</v>
      </c>
      <c r="H621" s="77">
        <v>206</v>
      </c>
      <c r="I621" s="100" t="s">
        <v>756</v>
      </c>
      <c r="J621" s="77">
        <f t="shared" si="191"/>
        <v>249.26</v>
      </c>
      <c r="K621" s="548"/>
    </row>
    <row r="622" spans="1:11" s="13" customFormat="1" ht="15" customHeight="1" outlineLevel="1" x14ac:dyDescent="0.25">
      <c r="A622" s="97"/>
      <c r="B622" s="55">
        <v>8590009468144</v>
      </c>
      <c r="C622" s="50" t="s">
        <v>767</v>
      </c>
      <c r="D622" s="330"/>
      <c r="E622" s="421"/>
      <c r="F622" s="102" t="s">
        <v>755</v>
      </c>
      <c r="G622" s="102" t="s">
        <v>101</v>
      </c>
      <c r="H622" s="77">
        <v>298.2</v>
      </c>
      <c r="I622" s="100" t="s">
        <v>756</v>
      </c>
      <c r="J622" s="77">
        <f t="shared" si="191"/>
        <v>360.822</v>
      </c>
      <c r="K622" s="548"/>
    </row>
    <row r="623" spans="1:11" s="13" customFormat="1" ht="15" customHeight="1" outlineLevel="1" x14ac:dyDescent="0.25">
      <c r="A623" s="97"/>
      <c r="B623" s="55">
        <v>8590009468151</v>
      </c>
      <c r="C623" s="50" t="s">
        <v>768</v>
      </c>
      <c r="D623" s="330"/>
      <c r="E623" s="421"/>
      <c r="F623" s="102" t="s">
        <v>755</v>
      </c>
      <c r="G623" s="102" t="s">
        <v>101</v>
      </c>
      <c r="H623" s="77">
        <v>298.2</v>
      </c>
      <c r="I623" s="100" t="s">
        <v>756</v>
      </c>
      <c r="J623" s="77">
        <f t="shared" si="191"/>
        <v>360.822</v>
      </c>
      <c r="K623" s="548"/>
    </row>
    <row r="624" spans="1:11" s="13" customFormat="1" ht="15" customHeight="1" outlineLevel="1" x14ac:dyDescent="0.25">
      <c r="A624" s="97"/>
      <c r="B624" s="55">
        <v>8590009468175</v>
      </c>
      <c r="C624" s="50" t="s">
        <v>769</v>
      </c>
      <c r="D624" s="330"/>
      <c r="E624" s="421"/>
      <c r="F624" s="102" t="s">
        <v>755</v>
      </c>
      <c r="G624" s="102" t="s">
        <v>101</v>
      </c>
      <c r="H624" s="77">
        <v>298.2</v>
      </c>
      <c r="I624" s="100" t="s">
        <v>756</v>
      </c>
      <c r="J624" s="77">
        <f t="shared" si="191"/>
        <v>360.822</v>
      </c>
      <c r="K624" s="548"/>
    </row>
    <row r="625" spans="1:11" s="31" customFormat="1" ht="15" customHeight="1" outlineLevel="1" x14ac:dyDescent="0.25">
      <c r="A625" s="97"/>
      <c r="B625" s="55">
        <v>8590009468052</v>
      </c>
      <c r="C625" s="50" t="s">
        <v>770</v>
      </c>
      <c r="D625" s="330"/>
      <c r="E625" s="421"/>
      <c r="F625" s="102" t="s">
        <v>755</v>
      </c>
      <c r="G625" s="102" t="s">
        <v>101</v>
      </c>
      <c r="H625" s="240">
        <v>206</v>
      </c>
      <c r="I625" s="100" t="s">
        <v>756</v>
      </c>
      <c r="J625" s="77">
        <f t="shared" si="191"/>
        <v>249.26</v>
      </c>
      <c r="K625" s="548"/>
    </row>
    <row r="626" spans="1:11" s="31" customFormat="1" ht="15" customHeight="1" outlineLevel="1" x14ac:dyDescent="0.25">
      <c r="A626" s="97"/>
      <c r="B626" s="55">
        <v>8590009468069</v>
      </c>
      <c r="C626" s="50" t="s">
        <v>771</v>
      </c>
      <c r="D626" s="330"/>
      <c r="E626" s="421"/>
      <c r="F626" s="102" t="s">
        <v>755</v>
      </c>
      <c r="G626" s="102" t="s">
        <v>101</v>
      </c>
      <c r="H626" s="240">
        <v>206</v>
      </c>
      <c r="I626" s="100" t="s">
        <v>756</v>
      </c>
      <c r="J626" s="77">
        <f t="shared" si="191"/>
        <v>249.26</v>
      </c>
      <c r="K626" s="548"/>
    </row>
    <row r="627" spans="1:11" s="13" customFormat="1" ht="15" customHeight="1" outlineLevel="1" x14ac:dyDescent="0.25">
      <c r="A627" s="97"/>
      <c r="B627" s="55">
        <v>8590009468076</v>
      </c>
      <c r="C627" s="50" t="s">
        <v>772</v>
      </c>
      <c r="D627" s="330"/>
      <c r="E627" s="421"/>
      <c r="F627" s="102" t="s">
        <v>755</v>
      </c>
      <c r="G627" s="102" t="s">
        <v>101</v>
      </c>
      <c r="H627" s="240">
        <v>206</v>
      </c>
      <c r="I627" s="100" t="s">
        <v>756</v>
      </c>
      <c r="J627" s="77">
        <f t="shared" si="191"/>
        <v>249.26</v>
      </c>
      <c r="K627" s="548"/>
    </row>
    <row r="628" spans="1:11" s="13" customFormat="1" ht="15" customHeight="1" outlineLevel="1" x14ac:dyDescent="0.25">
      <c r="A628" s="97"/>
      <c r="B628" s="55">
        <v>8590009468090</v>
      </c>
      <c r="C628" s="50" t="s">
        <v>773</v>
      </c>
      <c r="D628" s="330"/>
      <c r="E628" s="421"/>
      <c r="F628" s="102" t="s">
        <v>755</v>
      </c>
      <c r="G628" s="102" t="s">
        <v>101</v>
      </c>
      <c r="H628" s="240">
        <v>206</v>
      </c>
      <c r="I628" s="100" t="s">
        <v>756</v>
      </c>
      <c r="J628" s="77">
        <f t="shared" si="191"/>
        <v>249.26</v>
      </c>
      <c r="K628" s="548"/>
    </row>
    <row r="629" spans="1:11" s="13" customFormat="1" ht="15" customHeight="1" outlineLevel="1" x14ac:dyDescent="0.25">
      <c r="A629" s="97"/>
      <c r="B629" s="55">
        <v>8590009469387</v>
      </c>
      <c r="C629" s="50" t="s">
        <v>774</v>
      </c>
      <c r="D629" s="330"/>
      <c r="E629" s="421"/>
      <c r="F629" s="102" t="s">
        <v>755</v>
      </c>
      <c r="G629" s="102" t="s">
        <v>101</v>
      </c>
      <c r="H629" s="240">
        <v>298.2</v>
      </c>
      <c r="I629" s="100" t="s">
        <v>756</v>
      </c>
      <c r="J629" s="77">
        <f t="shared" si="191"/>
        <v>360.822</v>
      </c>
      <c r="K629" s="548"/>
    </row>
    <row r="630" spans="1:11" s="13" customFormat="1" ht="15.6" outlineLevel="1" x14ac:dyDescent="0.25">
      <c r="A630" s="97"/>
      <c r="B630" s="55">
        <v>8590009468113</v>
      </c>
      <c r="C630" s="50" t="s">
        <v>775</v>
      </c>
      <c r="D630" s="330"/>
      <c r="E630" s="421"/>
      <c r="F630" s="102" t="s">
        <v>755</v>
      </c>
      <c r="G630" s="102" t="s">
        <v>101</v>
      </c>
      <c r="H630" s="240">
        <v>206</v>
      </c>
      <c r="I630" s="100" t="s">
        <v>756</v>
      </c>
      <c r="J630" s="77">
        <f t="shared" si="191"/>
        <v>249.26</v>
      </c>
      <c r="K630" s="548"/>
    </row>
    <row r="631" spans="1:11" s="13" customFormat="1" ht="15" customHeight="1" outlineLevel="1" x14ac:dyDescent="0.25">
      <c r="A631" s="97"/>
      <c r="B631" s="55">
        <v>8590009468120</v>
      </c>
      <c r="C631" s="50" t="s">
        <v>776</v>
      </c>
      <c r="D631" s="330"/>
      <c r="E631" s="421"/>
      <c r="F631" s="102" t="s">
        <v>755</v>
      </c>
      <c r="G631" s="102" t="s">
        <v>101</v>
      </c>
      <c r="H631" s="240">
        <v>298.2</v>
      </c>
      <c r="I631" s="100" t="s">
        <v>756</v>
      </c>
      <c r="J631" s="77">
        <f t="shared" si="191"/>
        <v>360.822</v>
      </c>
      <c r="K631" s="548"/>
    </row>
    <row r="632" spans="1:11" s="13" customFormat="1" ht="15" customHeight="1" outlineLevel="1" x14ac:dyDescent="0.25">
      <c r="A632" s="97"/>
      <c r="B632" s="55">
        <v>8590009469325</v>
      </c>
      <c r="C632" s="50" t="s">
        <v>777</v>
      </c>
      <c r="D632" s="330"/>
      <c r="E632" s="421"/>
      <c r="F632" s="102" t="s">
        <v>755</v>
      </c>
      <c r="G632" s="102" t="s">
        <v>101</v>
      </c>
      <c r="H632" s="240">
        <v>298.2</v>
      </c>
      <c r="I632" s="100" t="s">
        <v>756</v>
      </c>
      <c r="J632" s="77">
        <f t="shared" si="191"/>
        <v>360.822</v>
      </c>
      <c r="K632" s="548"/>
    </row>
    <row r="633" spans="1:11" s="13" customFormat="1" ht="15" customHeight="1" outlineLevel="1" x14ac:dyDescent="0.25">
      <c r="A633" s="97"/>
      <c r="B633" s="55">
        <v>8590009468182</v>
      </c>
      <c r="C633" s="50" t="s">
        <v>778</v>
      </c>
      <c r="D633" s="330"/>
      <c r="E633" s="421"/>
      <c r="F633" s="102" t="s">
        <v>755</v>
      </c>
      <c r="G633" s="102" t="s">
        <v>101</v>
      </c>
      <c r="H633" s="240">
        <v>298.2</v>
      </c>
      <c r="I633" s="100" t="s">
        <v>756</v>
      </c>
      <c r="J633" s="77">
        <f t="shared" si="191"/>
        <v>360.822</v>
      </c>
      <c r="K633" s="548"/>
    </row>
    <row r="634" spans="1:11" s="13" customFormat="1" ht="15" customHeight="1" outlineLevel="1" x14ac:dyDescent="0.25">
      <c r="A634" s="97"/>
      <c r="B634" s="55">
        <v>8590009469356</v>
      </c>
      <c r="C634" s="50" t="s">
        <v>779</v>
      </c>
      <c r="D634" s="330"/>
      <c r="E634" s="421"/>
      <c r="F634" s="102" t="s">
        <v>755</v>
      </c>
      <c r="G634" s="102" t="s">
        <v>101</v>
      </c>
      <c r="H634" s="240">
        <v>298.2</v>
      </c>
      <c r="I634" s="100" t="s">
        <v>756</v>
      </c>
      <c r="J634" s="77">
        <f t="shared" si="191"/>
        <v>360.822</v>
      </c>
      <c r="K634" s="548"/>
    </row>
    <row r="635" spans="1:11" s="13" customFormat="1" ht="15" customHeight="1" outlineLevel="1" x14ac:dyDescent="0.25">
      <c r="A635" s="97"/>
      <c r="B635" s="55">
        <v>8590009469370</v>
      </c>
      <c r="C635" s="50" t="s">
        <v>780</v>
      </c>
      <c r="D635" s="330"/>
      <c r="E635" s="421"/>
      <c r="F635" s="102" t="s">
        <v>755</v>
      </c>
      <c r="G635" s="102" t="s">
        <v>101</v>
      </c>
      <c r="H635" s="240">
        <v>298.2</v>
      </c>
      <c r="I635" s="100" t="s">
        <v>756</v>
      </c>
      <c r="J635" s="77">
        <f t="shared" si="191"/>
        <v>360.822</v>
      </c>
      <c r="K635" s="548"/>
    </row>
    <row r="636" spans="1:11" s="13" customFormat="1" ht="15" customHeight="1" outlineLevel="1" x14ac:dyDescent="0.25">
      <c r="A636" s="97"/>
      <c r="B636" s="55">
        <v>8590009469363</v>
      </c>
      <c r="C636" s="50" t="s">
        <v>781</v>
      </c>
      <c r="D636" s="330"/>
      <c r="E636" s="421"/>
      <c r="F636" s="102" t="s">
        <v>755</v>
      </c>
      <c r="G636" s="102" t="s">
        <v>101</v>
      </c>
      <c r="H636" s="77">
        <v>298.2</v>
      </c>
      <c r="I636" s="100" t="s">
        <v>756</v>
      </c>
      <c r="J636" s="77">
        <f t="shared" si="191"/>
        <v>360.822</v>
      </c>
      <c r="K636" s="548"/>
    </row>
    <row r="637" spans="1:11" s="13" customFormat="1" ht="15" customHeight="1" outlineLevel="1" x14ac:dyDescent="0.25">
      <c r="A637" s="97"/>
      <c r="B637" s="55">
        <v>8590009469318</v>
      </c>
      <c r="C637" s="50" t="s">
        <v>782</v>
      </c>
      <c r="D637" s="330"/>
      <c r="E637" s="421"/>
      <c r="F637" s="102" t="s">
        <v>755</v>
      </c>
      <c r="G637" s="102" t="s">
        <v>101</v>
      </c>
      <c r="H637" s="77">
        <v>298.2</v>
      </c>
      <c r="I637" s="100" t="s">
        <v>756</v>
      </c>
      <c r="J637" s="77">
        <f t="shared" si="191"/>
        <v>360.822</v>
      </c>
      <c r="K637" s="548"/>
    </row>
    <row r="638" spans="1:11" s="13" customFormat="1" ht="15" customHeight="1" outlineLevel="1" x14ac:dyDescent="0.25">
      <c r="A638" s="97"/>
      <c r="B638" s="55">
        <v>8590009469349</v>
      </c>
      <c r="C638" s="50" t="s">
        <v>783</v>
      </c>
      <c r="D638" s="330"/>
      <c r="E638" s="421"/>
      <c r="F638" s="102" t="s">
        <v>755</v>
      </c>
      <c r="G638" s="102" t="s">
        <v>101</v>
      </c>
      <c r="H638" s="77">
        <v>298.2</v>
      </c>
      <c r="I638" s="100" t="s">
        <v>756</v>
      </c>
      <c r="J638" s="77">
        <f t="shared" si="191"/>
        <v>360.822</v>
      </c>
      <c r="K638" s="548"/>
    </row>
    <row r="639" spans="1:11" s="13" customFormat="1" ht="15" customHeight="1" outlineLevel="1" x14ac:dyDescent="0.25">
      <c r="A639" s="97"/>
      <c r="B639" s="55">
        <v>8590009469332</v>
      </c>
      <c r="C639" s="50" t="s">
        <v>784</v>
      </c>
      <c r="D639" s="330"/>
      <c r="E639" s="421"/>
      <c r="F639" s="102" t="s">
        <v>755</v>
      </c>
      <c r="G639" s="102" t="s">
        <v>101</v>
      </c>
      <c r="H639" s="77">
        <v>298.2</v>
      </c>
      <c r="I639" s="100" t="s">
        <v>756</v>
      </c>
      <c r="J639" s="77">
        <f t="shared" si="191"/>
        <v>360.822</v>
      </c>
      <c r="K639" s="548"/>
    </row>
    <row r="640" spans="1:11" s="13" customFormat="1" ht="15" customHeight="1" outlineLevel="1" x14ac:dyDescent="0.25">
      <c r="A640" s="97"/>
      <c r="B640" s="55">
        <v>8590009468007</v>
      </c>
      <c r="C640" s="50" t="s">
        <v>785</v>
      </c>
      <c r="D640" s="331"/>
      <c r="E640" s="328"/>
      <c r="F640" s="102" t="s">
        <v>755</v>
      </c>
      <c r="G640" s="102" t="s">
        <v>101</v>
      </c>
      <c r="H640" s="77">
        <v>183</v>
      </c>
      <c r="I640" s="100" t="s">
        <v>756</v>
      </c>
      <c r="J640" s="77">
        <f t="shared" si="191"/>
        <v>221.43</v>
      </c>
      <c r="K640" s="548"/>
    </row>
    <row r="641" spans="1:49" s="13" customFormat="1" ht="26.4" outlineLevel="1" x14ac:dyDescent="0.25">
      <c r="A641" s="97"/>
      <c r="B641" s="103">
        <v>8595169244560</v>
      </c>
      <c r="C641" s="104" t="s">
        <v>786</v>
      </c>
      <c r="D641" s="41"/>
      <c r="E641" s="68" t="s">
        <v>787</v>
      </c>
      <c r="F641" s="99" t="s">
        <v>788</v>
      </c>
      <c r="G641" s="99" t="s">
        <v>101</v>
      </c>
      <c r="H641" s="77">
        <v>368</v>
      </c>
      <c r="I641" s="77"/>
      <c r="J641" s="77">
        <f t="shared" si="191"/>
        <v>445.28</v>
      </c>
      <c r="K641" s="544"/>
    </row>
    <row r="642" spans="1:49" s="13" customFormat="1" ht="15.6" customHeight="1" x14ac:dyDescent="0.25">
      <c r="A642" s="309"/>
      <c r="B642" s="308" t="s">
        <v>789</v>
      </c>
      <c r="C642" s="309"/>
      <c r="D642" s="309"/>
      <c r="E642" s="309"/>
      <c r="F642" s="164"/>
      <c r="G642" s="164"/>
      <c r="H642" s="165"/>
      <c r="I642" s="107"/>
      <c r="J642" s="165"/>
      <c r="K642" s="549"/>
    </row>
    <row r="643" spans="1:49" s="13" customFormat="1" ht="27.75" customHeight="1" x14ac:dyDescent="0.25">
      <c r="A643" s="309"/>
      <c r="B643" s="308" t="s">
        <v>790</v>
      </c>
      <c r="C643" s="309"/>
      <c r="D643" s="309"/>
      <c r="E643" s="309"/>
      <c r="F643" s="105"/>
      <c r="G643" s="105"/>
      <c r="H643" s="106"/>
      <c r="I643" s="106"/>
      <c r="J643" s="106"/>
      <c r="K643" s="108"/>
    </row>
    <row r="644" spans="1:49" s="13" customFormat="1" ht="26.4" customHeight="1" outlineLevel="1" x14ac:dyDescent="0.25">
      <c r="A644" s="309"/>
      <c r="B644" s="14">
        <v>9005561100382</v>
      </c>
      <c r="C644" s="24" t="s">
        <v>791</v>
      </c>
      <c r="D644" s="16">
        <v>9015</v>
      </c>
      <c r="E644" s="206" t="s">
        <v>2412</v>
      </c>
      <c r="F644" s="247">
        <v>25</v>
      </c>
      <c r="G644" s="247" t="s">
        <v>52</v>
      </c>
      <c r="H644" s="18">
        <f>I644*F644</f>
        <v>332.5</v>
      </c>
      <c r="I644" s="77">
        <v>13.3</v>
      </c>
      <c r="J644" s="77">
        <f t="shared" ref="J644:J646" si="193">H644*1.21</f>
        <v>402.32499999999999</v>
      </c>
      <c r="K644" s="19">
        <f t="shared" ref="K644:K646" si="194">I644*1.21</f>
        <v>16.093</v>
      </c>
    </row>
    <row r="645" spans="1:49" s="13" customFormat="1" ht="15.6" customHeight="1" outlineLevel="1" x14ac:dyDescent="0.25">
      <c r="A645" s="309"/>
      <c r="B645" s="14">
        <v>9005561100504</v>
      </c>
      <c r="C645" s="24" t="s">
        <v>792</v>
      </c>
      <c r="D645" s="258">
        <v>9070</v>
      </c>
      <c r="E645" s="316" t="s">
        <v>793</v>
      </c>
      <c r="F645" s="259">
        <v>25</v>
      </c>
      <c r="G645" s="259" t="s">
        <v>52</v>
      </c>
      <c r="H645" s="355">
        <f>I645*F645</f>
        <v>240</v>
      </c>
      <c r="I645" s="155">
        <v>9.6</v>
      </c>
      <c r="J645" s="155">
        <f t="shared" si="193"/>
        <v>290.39999999999998</v>
      </c>
      <c r="K645" s="54">
        <f t="shared" si="194"/>
        <v>11.616</v>
      </c>
    </row>
    <row r="646" spans="1:49" s="13" customFormat="1" ht="15.6" customHeight="1" outlineLevel="1" x14ac:dyDescent="0.25">
      <c r="A646" s="309"/>
      <c r="B646" s="14">
        <v>9005561100504</v>
      </c>
      <c r="C646" s="24" t="s">
        <v>794</v>
      </c>
      <c r="D646" s="298"/>
      <c r="E646" s="321"/>
      <c r="F646" s="247">
        <v>25</v>
      </c>
      <c r="G646" s="247" t="s">
        <v>52</v>
      </c>
      <c r="H646" s="18">
        <f>I646*F646</f>
        <v>282.5</v>
      </c>
      <c r="I646" s="77">
        <v>11.3</v>
      </c>
      <c r="J646" s="77">
        <f t="shared" si="193"/>
        <v>341.82499999999999</v>
      </c>
      <c r="K646" s="19">
        <f t="shared" si="194"/>
        <v>13.673</v>
      </c>
    </row>
    <row r="647" spans="1:49" s="13" customFormat="1" ht="27.75" customHeight="1" x14ac:dyDescent="0.25">
      <c r="A647" s="309"/>
      <c r="B647" s="308" t="s">
        <v>795</v>
      </c>
      <c r="C647" s="309"/>
      <c r="D647" s="309"/>
      <c r="E647" s="309"/>
      <c r="F647" s="105"/>
      <c r="G647" s="105"/>
      <c r="H647" s="106"/>
      <c r="I647" s="106"/>
      <c r="J647" s="106"/>
      <c r="K647" s="108"/>
    </row>
    <row r="648" spans="1:49" s="13" customFormat="1" ht="26.4" outlineLevel="1" x14ac:dyDescent="0.25">
      <c r="A648" s="309"/>
      <c r="B648" s="14">
        <v>9005561100511</v>
      </c>
      <c r="C648" s="24" t="s">
        <v>796</v>
      </c>
      <c r="D648" s="341">
        <v>9130</v>
      </c>
      <c r="E648" s="206" t="s">
        <v>2413</v>
      </c>
      <c r="F648" s="247">
        <v>25</v>
      </c>
      <c r="G648" s="247" t="s">
        <v>52</v>
      </c>
      <c r="H648" s="18">
        <f>I648*F648</f>
        <v>415.00000000000006</v>
      </c>
      <c r="I648" s="77">
        <v>16.600000000000001</v>
      </c>
      <c r="J648" s="77">
        <f t="shared" ref="J648" si="195">H648*1.21</f>
        <v>502.15000000000003</v>
      </c>
      <c r="K648" s="19">
        <f t="shared" ref="K648" si="196">I648*1.21</f>
        <v>20.086000000000002</v>
      </c>
    </row>
    <row r="649" spans="1:49" s="13" customFormat="1" ht="27.75" customHeight="1" x14ac:dyDescent="0.25">
      <c r="A649" s="309"/>
      <c r="B649" s="308" t="s">
        <v>797</v>
      </c>
      <c r="C649" s="309"/>
      <c r="D649" s="309"/>
      <c r="E649" s="309"/>
      <c r="F649" s="105"/>
      <c r="G649" s="105"/>
      <c r="H649" s="106"/>
      <c r="I649" s="106"/>
      <c r="J649" s="106"/>
      <c r="K649" s="108"/>
    </row>
    <row r="650" spans="1:49" s="13" customFormat="1" ht="26.4" outlineLevel="1" x14ac:dyDescent="0.25">
      <c r="A650" s="309"/>
      <c r="B650" s="14">
        <v>9005561100597</v>
      </c>
      <c r="C650" s="24" t="s">
        <v>798</v>
      </c>
      <c r="D650" s="34" t="s">
        <v>799</v>
      </c>
      <c r="E650" s="109" t="s">
        <v>2414</v>
      </c>
      <c r="F650" s="247">
        <v>25</v>
      </c>
      <c r="G650" s="247" t="s">
        <v>52</v>
      </c>
      <c r="H650" s="18">
        <f>I650*F650</f>
        <v>160</v>
      </c>
      <c r="I650" s="77">
        <v>6.4</v>
      </c>
      <c r="J650" s="77">
        <f t="shared" ref="J650" si="197">H650*1.21</f>
        <v>193.6</v>
      </c>
      <c r="K650" s="19">
        <f t="shared" ref="K650" si="198">I650*1.21</f>
        <v>7.7439999999999998</v>
      </c>
    </row>
    <row r="651" spans="1:49" s="13" customFormat="1" ht="27.75" customHeight="1" x14ac:dyDescent="0.25">
      <c r="A651" s="309"/>
      <c r="B651" s="308" t="s">
        <v>55</v>
      </c>
      <c r="C651" s="309"/>
      <c r="D651" s="309"/>
      <c r="E651" s="309"/>
      <c r="F651" s="105"/>
      <c r="G651" s="105"/>
      <c r="H651" s="106"/>
      <c r="I651" s="106"/>
      <c r="J651" s="106"/>
      <c r="K651" s="108"/>
    </row>
    <row r="652" spans="1:49" s="13" customFormat="1" ht="15.6" customHeight="1" outlineLevel="1" x14ac:dyDescent="0.25">
      <c r="A652" s="309"/>
      <c r="B652" s="14">
        <v>9005561101631</v>
      </c>
      <c r="C652" s="24" t="s">
        <v>800</v>
      </c>
      <c r="D652" s="16">
        <v>9320</v>
      </c>
      <c r="E652" s="51" t="s">
        <v>801</v>
      </c>
      <c r="F652" s="247">
        <v>25</v>
      </c>
      <c r="G652" s="247" t="s">
        <v>52</v>
      </c>
      <c r="H652" s="18">
        <f>I652*F652</f>
        <v>162.5</v>
      </c>
      <c r="I652" s="256">
        <v>6.5</v>
      </c>
      <c r="J652" s="77">
        <f t="shared" ref="J652:J653" si="199">H652*1.21</f>
        <v>196.625</v>
      </c>
      <c r="K652" s="19">
        <f t="shared" ref="K652:K653" si="200">I652*1.21</f>
        <v>7.8650000000000002</v>
      </c>
    </row>
    <row r="653" spans="1:49" s="13" customFormat="1" ht="26.4" customHeight="1" outlineLevel="1" x14ac:dyDescent="0.25">
      <c r="A653" s="309"/>
      <c r="B653" s="14">
        <v>9005561100498</v>
      </c>
      <c r="C653" s="24" t="s">
        <v>802</v>
      </c>
      <c r="D653" s="16">
        <v>9330</v>
      </c>
      <c r="E653" s="265" t="s">
        <v>2415</v>
      </c>
      <c r="F653" s="247">
        <v>25</v>
      </c>
      <c r="G653" s="247" t="s">
        <v>52</v>
      </c>
      <c r="H653" s="18">
        <f>I653*F653</f>
        <v>252.5</v>
      </c>
      <c r="I653" s="77">
        <v>10.1</v>
      </c>
      <c r="J653" s="77">
        <f t="shared" si="199"/>
        <v>305.52499999999998</v>
      </c>
      <c r="K653" s="19">
        <f t="shared" si="200"/>
        <v>12.221</v>
      </c>
    </row>
    <row r="654" spans="1:49" s="13" customFormat="1" ht="13.5" customHeight="1" x14ac:dyDescent="0.25">
      <c r="A654" s="565"/>
      <c r="B654" s="565"/>
      <c r="C654" s="565"/>
      <c r="D654" s="565"/>
      <c r="E654" s="565"/>
      <c r="F654" s="248"/>
      <c r="G654" s="565"/>
      <c r="H654" s="565"/>
      <c r="I654" s="565"/>
      <c r="J654" s="565"/>
      <c r="K654" s="565"/>
      <c r="L654" s="565"/>
      <c r="M654" s="565"/>
      <c r="N654" s="565"/>
      <c r="O654" s="565"/>
      <c r="P654" s="565"/>
      <c r="Q654" s="565"/>
      <c r="R654" s="565"/>
      <c r="S654" s="565"/>
      <c r="T654" s="565"/>
      <c r="U654" s="565"/>
      <c r="V654" s="565"/>
      <c r="W654" s="565"/>
      <c r="X654" s="565"/>
      <c r="Y654" s="565"/>
      <c r="Z654" s="565"/>
      <c r="AA654" s="565"/>
      <c r="AB654" s="565"/>
      <c r="AC654" s="565"/>
      <c r="AD654" s="565"/>
      <c r="AE654" s="565"/>
      <c r="AF654" s="565"/>
      <c r="AG654" s="565"/>
      <c r="AH654" s="565"/>
      <c r="AI654" s="565"/>
      <c r="AJ654" s="565"/>
      <c r="AK654" s="565"/>
      <c r="AL654" s="565"/>
      <c r="AM654" s="565"/>
      <c r="AN654" s="565"/>
      <c r="AO654" s="565"/>
      <c r="AP654" s="565"/>
      <c r="AQ654" s="565"/>
      <c r="AR654" s="565"/>
      <c r="AS654" s="507"/>
      <c r="AU654" s="566"/>
      <c r="AV654" s="566"/>
      <c r="AW654" s="565"/>
    </row>
    <row r="655" spans="1:49" s="13" customFormat="1" ht="13.5" customHeight="1" x14ac:dyDescent="0.25">
      <c r="A655" s="565"/>
      <c r="B655" s="565"/>
      <c r="C655" s="565"/>
      <c r="D655" s="565"/>
      <c r="E655" s="565"/>
      <c r="F655" s="248"/>
      <c r="G655" s="565"/>
      <c r="H655" s="565"/>
      <c r="I655" s="565"/>
      <c r="J655" s="565"/>
      <c r="K655" s="565"/>
      <c r="L655" s="565"/>
      <c r="M655" s="565"/>
      <c r="N655" s="565"/>
      <c r="O655" s="565"/>
      <c r="P655" s="565"/>
      <c r="Q655" s="565"/>
      <c r="R655" s="565"/>
      <c r="S655" s="565"/>
      <c r="T655" s="565"/>
      <c r="U655" s="565"/>
      <c r="V655" s="565"/>
      <c r="W655" s="565"/>
      <c r="X655" s="565"/>
      <c r="Y655" s="565"/>
      <c r="Z655" s="565"/>
      <c r="AA655" s="565"/>
      <c r="AB655" s="565"/>
      <c r="AC655" s="565"/>
      <c r="AD655" s="565"/>
      <c r="AE655" s="565"/>
      <c r="AF655" s="565"/>
      <c r="AG655" s="565"/>
      <c r="AH655" s="565"/>
      <c r="AI655" s="565"/>
      <c r="AJ655" s="565"/>
      <c r="AK655" s="565"/>
      <c r="AL655" s="565"/>
      <c r="AM655" s="565"/>
      <c r="AN655" s="565"/>
      <c r="AO655" s="565"/>
      <c r="AP655" s="565"/>
      <c r="AQ655" s="565"/>
      <c r="AR655" s="565"/>
      <c r="AS655" s="507"/>
      <c r="AU655" s="566"/>
      <c r="AV655" s="566"/>
      <c r="AW655" s="565"/>
    </row>
    <row r="656" spans="1:49" s="31" customFormat="1" ht="13.2" x14ac:dyDescent="0.25">
      <c r="A656" s="144"/>
      <c r="B656" s="144"/>
      <c r="C656" s="249"/>
      <c r="D656" s="250" t="s">
        <v>803</v>
      </c>
      <c r="E656" s="251"/>
      <c r="F656" s="172"/>
      <c r="G656" s="3"/>
      <c r="H656" s="3"/>
      <c r="I656" s="3"/>
      <c r="J656" s="3"/>
      <c r="K656" s="3"/>
      <c r="L656" s="3"/>
      <c r="M656" s="3"/>
      <c r="N656" s="3"/>
      <c r="O656" s="3"/>
      <c r="P656" s="5"/>
      <c r="Q656" s="3"/>
      <c r="R656" s="252"/>
      <c r="S656" s="5"/>
      <c r="T656" s="5"/>
      <c r="U656" s="5"/>
      <c r="V656" s="565"/>
      <c r="W656" s="145"/>
      <c r="X656" s="146"/>
      <c r="Y656" s="146"/>
      <c r="Z656" s="146"/>
      <c r="AA656" s="146"/>
      <c r="AB656" s="146"/>
      <c r="AC656" s="146"/>
      <c r="AD656" s="146"/>
      <c r="AE656" s="146"/>
      <c r="AF656" s="146"/>
      <c r="AG656" s="146"/>
      <c r="AH656" s="146"/>
      <c r="AI656" s="147"/>
      <c r="AL656" s="3"/>
      <c r="AM656" s="3"/>
      <c r="AN656" s="148"/>
      <c r="AO656" s="1"/>
      <c r="AP656" s="1"/>
      <c r="AQ656" s="1"/>
      <c r="AR656" s="5"/>
      <c r="AS656" s="508"/>
      <c r="AU656" s="509"/>
      <c r="AV656" s="509"/>
      <c r="AW656" s="146"/>
    </row>
    <row r="657" spans="1:49" s="31" customFormat="1" ht="13.2" x14ac:dyDescent="0.25">
      <c r="A657" s="144"/>
      <c r="B657" s="144"/>
      <c r="C657" s="249"/>
      <c r="D657" s="250"/>
      <c r="E657" s="251"/>
      <c r="F657" s="172"/>
      <c r="G657" s="3"/>
      <c r="H657" s="3"/>
      <c r="I657" s="3"/>
      <c r="J657" s="3"/>
      <c r="K657" s="3"/>
      <c r="L657" s="3"/>
      <c r="M657" s="3"/>
      <c r="N657" s="3"/>
      <c r="O657" s="3"/>
      <c r="P657" s="5"/>
      <c r="Q657" s="3"/>
      <c r="R657" s="252"/>
      <c r="S657" s="5"/>
      <c r="T657" s="5"/>
      <c r="U657" s="5"/>
      <c r="V657" s="565"/>
      <c r="W657" s="145"/>
      <c r="X657" s="146"/>
      <c r="Y657" s="146"/>
      <c r="Z657" s="146"/>
      <c r="AA657" s="146"/>
      <c r="AB657" s="146"/>
      <c r="AC657" s="146"/>
      <c r="AD657" s="146"/>
      <c r="AE657" s="146"/>
      <c r="AF657" s="146"/>
      <c r="AG657" s="146"/>
      <c r="AH657" s="146"/>
      <c r="AI657" s="147"/>
      <c r="AL657" s="3"/>
      <c r="AM657" s="3"/>
      <c r="AN657" s="148"/>
      <c r="AO657" s="1"/>
      <c r="AP657" s="1"/>
      <c r="AQ657" s="1"/>
      <c r="AR657" s="5"/>
      <c r="AS657" s="508"/>
      <c r="AU657" s="509"/>
      <c r="AV657" s="509"/>
      <c r="AW657" s="146"/>
    </row>
    <row r="658" spans="1:49" ht="15.6" x14ac:dyDescent="0.25">
      <c r="A658" s="2"/>
      <c r="B658" s="138"/>
      <c r="C658" s="130"/>
      <c r="D658" s="173" t="s">
        <v>804</v>
      </c>
      <c r="E658" s="1"/>
      <c r="F658" s="173"/>
      <c r="G658" s="132"/>
      <c r="H658" s="132"/>
      <c r="I658" s="132"/>
      <c r="J658" s="131"/>
      <c r="K658" s="131"/>
      <c r="L658" s="129"/>
      <c r="M658" s="129"/>
      <c r="N658" s="129"/>
      <c r="O658" s="129"/>
      <c r="P658" s="129"/>
      <c r="Q658" s="131"/>
      <c r="R658" s="135"/>
      <c r="S658" s="136"/>
      <c r="T658" s="136"/>
      <c r="U658" s="136"/>
      <c r="V658" s="129"/>
      <c r="W658" s="136"/>
      <c r="X658" s="129"/>
      <c r="Y658" s="129"/>
      <c r="Z658" s="129"/>
      <c r="AA658" s="129"/>
      <c r="AB658" s="129"/>
      <c r="AC658" s="129"/>
      <c r="AD658" s="129"/>
      <c r="AE658" s="129"/>
      <c r="AF658" s="129"/>
      <c r="AG658" s="129"/>
      <c r="AH658" s="129"/>
      <c r="AI658" s="110"/>
      <c r="AJ658" s="2"/>
      <c r="AK658" s="2"/>
      <c r="AL658" s="110"/>
      <c r="AM658" s="110"/>
      <c r="AN658" s="2"/>
      <c r="AO658" s="2"/>
      <c r="AP658" s="2"/>
      <c r="AQ658" s="2"/>
      <c r="AR658" s="136"/>
      <c r="AU658" s="510"/>
      <c r="AV658" s="510"/>
      <c r="AW658" s="129"/>
    </row>
    <row r="659" spans="1:49" x14ac:dyDescent="0.25">
      <c r="A659" s="2"/>
      <c r="B659" s="138"/>
      <c r="C659" s="130"/>
      <c r="D659" s="173" t="s">
        <v>805</v>
      </c>
      <c r="E659" s="1"/>
      <c r="F659" s="173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129"/>
      <c r="W659" s="136"/>
      <c r="X659" s="129"/>
      <c r="Y659" s="129"/>
      <c r="Z659" s="129"/>
      <c r="AA659" s="129"/>
      <c r="AB659" s="129"/>
      <c r="AC659" s="129"/>
      <c r="AD659" s="129"/>
      <c r="AE659" s="129"/>
      <c r="AF659" s="129"/>
      <c r="AG659" s="129"/>
      <c r="AH659" s="129"/>
      <c r="AI659" s="110"/>
      <c r="AJ659" s="2"/>
      <c r="AK659" s="2"/>
      <c r="AL659" s="110"/>
      <c r="AM659" s="110"/>
      <c r="AN659" s="2"/>
      <c r="AO659" s="2"/>
      <c r="AP659" s="2"/>
      <c r="AQ659" s="2"/>
      <c r="AR659" s="208"/>
      <c r="AU659" s="510"/>
      <c r="AV659" s="510"/>
      <c r="AW659" s="129"/>
    </row>
    <row r="660" spans="1:49" x14ac:dyDescent="0.25">
      <c r="A660" s="2"/>
      <c r="B660" s="138"/>
      <c r="C660" s="207"/>
      <c r="D660" s="209" t="s">
        <v>806</v>
      </c>
      <c r="E660" s="1"/>
      <c r="F660" s="209"/>
      <c r="G660" s="207"/>
      <c r="H660" s="207"/>
      <c r="I660" s="207"/>
      <c r="J660" s="207"/>
      <c r="K660" s="207"/>
      <c r="L660" s="207"/>
      <c r="M660" s="207"/>
      <c r="N660" s="207"/>
      <c r="O660" s="207"/>
      <c r="P660" s="207"/>
      <c r="Q660" s="207"/>
      <c r="R660" s="207"/>
      <c r="S660" s="207"/>
      <c r="T660" s="207"/>
      <c r="U660" s="207"/>
      <c r="V660" s="207"/>
      <c r="W660" s="207"/>
      <c r="X660" s="207"/>
      <c r="Y660" s="207"/>
      <c r="Z660" s="207"/>
      <c r="AA660" s="207"/>
      <c r="AB660" s="207"/>
      <c r="AC660" s="207"/>
      <c r="AD660" s="207"/>
      <c r="AE660" s="207"/>
      <c r="AF660" s="207"/>
      <c r="AG660" s="207"/>
      <c r="AH660" s="207"/>
      <c r="AI660" s="110"/>
      <c r="AJ660" s="2"/>
      <c r="AK660" s="2"/>
      <c r="AL660" s="110"/>
      <c r="AM660" s="110"/>
      <c r="AN660" s="2"/>
      <c r="AO660" s="2"/>
      <c r="AP660" s="2"/>
      <c r="AQ660" s="2"/>
      <c r="AR660" s="207"/>
      <c r="AU660" s="511"/>
      <c r="AV660" s="511"/>
      <c r="AW660" s="207"/>
    </row>
    <row r="661" spans="1:49" ht="6.9" customHeight="1" x14ac:dyDescent="0.25">
      <c r="A661" s="2"/>
      <c r="B661" s="6"/>
      <c r="E661" s="6"/>
      <c r="G661" s="110"/>
      <c r="H661" s="110"/>
      <c r="I661" s="110"/>
      <c r="J661" s="110"/>
      <c r="K661" s="110"/>
      <c r="L661" s="110"/>
      <c r="M661" s="110"/>
      <c r="N661" s="110"/>
      <c r="O661" s="110"/>
      <c r="P661" s="111"/>
      <c r="Q661" s="110"/>
      <c r="R661" s="112"/>
      <c r="S661" s="2"/>
      <c r="T661" s="2"/>
      <c r="U661" s="2"/>
      <c r="V661" s="113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110"/>
      <c r="AJ661" s="2"/>
      <c r="AK661" s="2"/>
      <c r="AL661" s="110"/>
      <c r="AM661" s="110"/>
      <c r="AN661" s="2"/>
      <c r="AO661" s="2"/>
      <c r="AP661" s="2"/>
      <c r="AQ661" s="2"/>
      <c r="AR661" s="2"/>
      <c r="AU661" s="512"/>
      <c r="AV661" s="512"/>
      <c r="AW661" s="2"/>
    </row>
    <row r="662" spans="1:49" ht="12.9" customHeight="1" x14ac:dyDescent="0.25">
      <c r="A662" s="2"/>
      <c r="B662" s="125"/>
      <c r="C662" s="133"/>
      <c r="D662" s="173" t="s">
        <v>807</v>
      </c>
      <c r="E662" s="174"/>
      <c r="G662" s="110"/>
      <c r="H662" s="110"/>
      <c r="I662" s="110"/>
      <c r="J662" s="110"/>
      <c r="K662" s="110"/>
      <c r="L662" s="110"/>
      <c r="M662" s="110"/>
      <c r="N662" s="110"/>
      <c r="O662" s="110"/>
      <c r="P662" s="111"/>
      <c r="Q662" s="110"/>
      <c r="R662" s="11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110"/>
      <c r="AJ662" s="2"/>
      <c r="AK662" s="2"/>
      <c r="AL662" s="110"/>
      <c r="AM662" s="110"/>
      <c r="AN662" s="2"/>
      <c r="AO662" s="2"/>
      <c r="AP662" s="2"/>
      <c r="AQ662" s="2"/>
      <c r="AR662" s="2"/>
      <c r="AU662" s="512"/>
      <c r="AV662" s="512"/>
      <c r="AW662" s="2"/>
    </row>
    <row r="663" spans="1:49" ht="12.9" customHeight="1" x14ac:dyDescent="0.25">
      <c r="A663" s="2"/>
      <c r="D663" s="173" t="s">
        <v>808</v>
      </c>
      <c r="E663" s="174"/>
      <c r="G663" s="110"/>
      <c r="H663" s="110"/>
      <c r="I663" s="110"/>
      <c r="J663" s="110"/>
      <c r="K663" s="110"/>
      <c r="L663" s="110"/>
      <c r="M663" s="110"/>
      <c r="N663" s="110"/>
      <c r="O663" s="110"/>
      <c r="P663" s="111"/>
      <c r="Q663" s="110"/>
      <c r="R663" s="11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110"/>
      <c r="AJ663" s="2"/>
      <c r="AK663" s="2"/>
      <c r="AL663" s="110"/>
      <c r="AM663" s="110"/>
      <c r="AN663" s="2"/>
      <c r="AO663" s="2"/>
      <c r="AP663" s="2"/>
      <c r="AQ663" s="2"/>
      <c r="AR663" s="2"/>
      <c r="AU663" s="512"/>
      <c r="AV663" s="512"/>
      <c r="AW663" s="2"/>
    </row>
    <row r="664" spans="1:49" ht="12.9" customHeight="1" x14ac:dyDescent="0.25">
      <c r="A664" s="2"/>
      <c r="D664" s="173" t="s">
        <v>809</v>
      </c>
      <c r="E664" s="174"/>
      <c r="G664" s="110"/>
      <c r="H664" s="110"/>
      <c r="I664" s="110"/>
      <c r="J664" s="110"/>
      <c r="K664" s="110"/>
      <c r="L664" s="110"/>
      <c r="M664" s="110"/>
      <c r="N664" s="110"/>
      <c r="O664" s="110"/>
      <c r="P664" s="111"/>
      <c r="Q664" s="110"/>
      <c r="R664" s="11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110"/>
      <c r="AJ664" s="2"/>
      <c r="AK664" s="2"/>
      <c r="AL664" s="110"/>
      <c r="AM664" s="110"/>
      <c r="AN664" s="2"/>
      <c r="AO664" s="2"/>
      <c r="AP664" s="2"/>
      <c r="AQ664" s="2"/>
      <c r="AR664" s="2"/>
      <c r="AU664" s="512"/>
      <c r="AV664" s="512"/>
      <c r="AW664" s="2"/>
    </row>
    <row r="665" spans="1:49" ht="12.9" customHeight="1" x14ac:dyDescent="0.25">
      <c r="A665" s="2"/>
      <c r="B665" s="134"/>
      <c r="C665" s="132"/>
      <c r="D665" s="173"/>
      <c r="E665" s="174"/>
      <c r="G665" s="115"/>
      <c r="H665" s="115"/>
      <c r="I665" s="115"/>
      <c r="J665" s="110"/>
      <c r="K665" s="110"/>
      <c r="L665" s="110"/>
      <c r="M665" s="110"/>
      <c r="N665" s="110"/>
      <c r="O665" s="110"/>
      <c r="P665" s="111"/>
      <c r="Q665" s="110"/>
      <c r="R665" s="11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110"/>
      <c r="AJ665" s="2"/>
      <c r="AK665" s="2"/>
      <c r="AL665" s="110"/>
      <c r="AM665" s="110"/>
      <c r="AN665" s="2"/>
      <c r="AO665" s="2"/>
      <c r="AP665" s="2"/>
      <c r="AQ665" s="2"/>
      <c r="AR665" s="2"/>
      <c r="AU665" s="512"/>
      <c r="AV665" s="512"/>
      <c r="AW665" s="2"/>
    </row>
    <row r="666" spans="1:49" ht="6.9" customHeight="1" x14ac:dyDescent="0.25">
      <c r="A666" s="2"/>
      <c r="B666" s="134"/>
      <c r="C666" s="132"/>
      <c r="E666" s="116"/>
      <c r="G666" s="6"/>
      <c r="H666" s="6"/>
      <c r="I666" s="6"/>
      <c r="J666" s="110"/>
      <c r="K666" s="110"/>
      <c r="L666" s="110"/>
      <c r="M666" s="110"/>
      <c r="N666" s="110"/>
      <c r="O666" s="110"/>
      <c r="P666" s="110"/>
      <c r="Q666" s="110"/>
      <c r="R666" s="116"/>
      <c r="S666" s="112"/>
      <c r="T666" s="112"/>
      <c r="U666" s="112"/>
      <c r="V666" s="2"/>
      <c r="W666" s="114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110"/>
      <c r="AJ666" s="2"/>
      <c r="AK666" s="2"/>
      <c r="AL666" s="110"/>
      <c r="AM666" s="110"/>
      <c r="AN666" s="2"/>
      <c r="AO666" s="2"/>
      <c r="AP666" s="2"/>
      <c r="AQ666" s="2"/>
      <c r="AR666" s="112"/>
      <c r="AU666" s="512"/>
      <c r="AV666" s="512"/>
      <c r="AW666" s="2"/>
    </row>
    <row r="667" spans="1:49" ht="15" customHeight="1" x14ac:dyDescent="0.25">
      <c r="A667" s="2"/>
      <c r="B667" s="134"/>
      <c r="C667" s="132"/>
      <c r="D667" s="174" t="s">
        <v>810</v>
      </c>
      <c r="E667" s="116"/>
      <c r="G667" s="6"/>
      <c r="H667" s="6"/>
      <c r="I667" s="6"/>
      <c r="J667" s="110"/>
      <c r="K667" s="110"/>
      <c r="L667" s="110"/>
      <c r="M667" s="110"/>
      <c r="N667" s="110"/>
      <c r="O667" s="110"/>
      <c r="P667" s="110"/>
      <c r="Q667" s="110"/>
      <c r="R667" s="116"/>
      <c r="S667" s="112"/>
      <c r="T667" s="112"/>
      <c r="U667" s="112"/>
      <c r="V667" s="2"/>
      <c r="W667" s="11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110"/>
      <c r="AJ667" s="2"/>
      <c r="AK667" s="2"/>
      <c r="AL667" s="110"/>
      <c r="AM667" s="110"/>
      <c r="AN667" s="2"/>
      <c r="AO667" s="2"/>
      <c r="AP667" s="2"/>
      <c r="AQ667" s="2"/>
      <c r="AR667" s="112"/>
      <c r="AU667" s="512"/>
      <c r="AV667" s="512"/>
      <c r="AW667" s="2"/>
    </row>
    <row r="668" spans="1:49" ht="15" customHeight="1" x14ac:dyDescent="0.25">
      <c r="A668" s="2"/>
      <c r="B668" s="128"/>
      <c r="C668" s="132"/>
      <c r="D668" s="198" t="s">
        <v>811</v>
      </c>
      <c r="E668" s="116"/>
      <c r="G668" s="6"/>
      <c r="H668" s="6"/>
      <c r="I668" s="6"/>
      <c r="J668" s="110"/>
      <c r="K668" s="110"/>
      <c r="L668" s="110"/>
      <c r="M668" s="110"/>
      <c r="N668" s="110"/>
      <c r="O668" s="110"/>
      <c r="P668" s="110"/>
      <c r="Q668" s="110"/>
      <c r="R668" s="116"/>
      <c r="S668" s="112"/>
      <c r="T668" s="112"/>
      <c r="U668" s="112"/>
      <c r="V668" s="2"/>
      <c r="W668" s="11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110"/>
      <c r="AJ668" s="2"/>
      <c r="AK668" s="2"/>
      <c r="AL668" s="110"/>
      <c r="AM668" s="110"/>
      <c r="AN668" s="2"/>
      <c r="AO668" s="2"/>
      <c r="AP668" s="2"/>
      <c r="AQ668" s="2"/>
      <c r="AR668" s="112"/>
      <c r="AU668" s="512"/>
      <c r="AV668" s="512"/>
      <c r="AW668" s="2"/>
    </row>
    <row r="669" spans="1:49" ht="48.75" customHeight="1" x14ac:dyDescent="0.25">
      <c r="A669" s="2"/>
      <c r="B669" s="128"/>
      <c r="C669" s="132"/>
      <c r="D669" s="578" t="s">
        <v>812</v>
      </c>
      <c r="E669" s="578"/>
      <c r="F669" s="578"/>
      <c r="G669" s="578"/>
      <c r="H669" s="578"/>
      <c r="I669" s="578"/>
      <c r="J669" s="578"/>
      <c r="K669" s="578"/>
      <c r="L669" s="578"/>
      <c r="M669" s="578"/>
      <c r="N669" s="578"/>
      <c r="O669" s="578"/>
      <c r="P669" s="578"/>
      <c r="Q669" s="578"/>
      <c r="R669" s="578"/>
      <c r="S669" s="578"/>
      <c r="T669" s="578"/>
      <c r="U669" s="578"/>
      <c r="V669" s="2"/>
      <c r="W669" s="11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110"/>
      <c r="AJ669" s="2"/>
      <c r="AK669" s="2"/>
      <c r="AL669" s="110"/>
      <c r="AM669" s="110"/>
      <c r="AN669" s="2"/>
      <c r="AO669" s="2"/>
      <c r="AP669" s="2"/>
      <c r="AQ669" s="2"/>
      <c r="AU669" s="512"/>
      <c r="AV669" s="512"/>
      <c r="AW669" s="2"/>
    </row>
    <row r="670" spans="1:49" ht="7.35" customHeight="1" x14ac:dyDescent="0.25">
      <c r="A670" s="2"/>
      <c r="B670" s="138"/>
      <c r="C670" s="130"/>
      <c r="D670" s="129"/>
      <c r="E670" s="129"/>
      <c r="G670" s="132"/>
      <c r="H670" s="132"/>
      <c r="I670" s="132"/>
      <c r="J670" s="131"/>
      <c r="K670" s="131"/>
      <c r="L670" s="131"/>
      <c r="M670" s="131"/>
      <c r="N670" s="131"/>
      <c r="O670" s="131"/>
      <c r="P670" s="131"/>
      <c r="Q670" s="131"/>
      <c r="R670" s="135"/>
      <c r="S670" s="136"/>
      <c r="T670" s="136"/>
      <c r="U670" s="136"/>
      <c r="V670" s="129"/>
      <c r="W670" s="136"/>
      <c r="X670" s="129"/>
      <c r="Y670" s="129"/>
      <c r="Z670" s="129"/>
      <c r="AA670" s="129"/>
      <c r="AB670" s="129"/>
      <c r="AC670" s="129"/>
      <c r="AD670" s="129"/>
      <c r="AE670" s="129"/>
      <c r="AF670" s="129"/>
      <c r="AG670" s="129"/>
      <c r="AH670" s="129"/>
      <c r="AI670" s="110"/>
      <c r="AJ670" s="2"/>
      <c r="AK670" s="2"/>
      <c r="AL670" s="110"/>
      <c r="AM670" s="110"/>
      <c r="AN670" s="2"/>
      <c r="AO670" s="2"/>
      <c r="AP670" s="2"/>
      <c r="AQ670" s="2"/>
      <c r="AR670" s="136"/>
      <c r="AU670" s="510"/>
      <c r="AV670" s="510"/>
      <c r="AW670" s="129"/>
    </row>
    <row r="671" spans="1:49" ht="15" customHeight="1" x14ac:dyDescent="0.25">
      <c r="A671" s="2"/>
      <c r="B671" s="137"/>
      <c r="C671" s="129"/>
      <c r="D671" s="199" t="s">
        <v>813</v>
      </c>
      <c r="E671" s="129"/>
      <c r="G671" s="132"/>
      <c r="H671" s="132"/>
      <c r="I671" s="132"/>
      <c r="J671" s="131"/>
      <c r="K671" s="131"/>
      <c r="L671" s="131"/>
      <c r="M671" s="131"/>
      <c r="N671" s="131"/>
      <c r="O671" s="131"/>
      <c r="P671" s="131"/>
      <c r="Q671" s="131"/>
      <c r="R671" s="139"/>
      <c r="S671" s="136"/>
      <c r="T671" s="136"/>
      <c r="U671" s="136"/>
      <c r="V671" s="129"/>
      <c r="W671" s="136"/>
      <c r="X671" s="129"/>
      <c r="Y671" s="129"/>
      <c r="Z671" s="129"/>
      <c r="AA671" s="129"/>
      <c r="AB671" s="129"/>
      <c r="AC671" s="129"/>
      <c r="AD671" s="129"/>
      <c r="AE671" s="129"/>
      <c r="AF671" s="129"/>
      <c r="AG671" s="129"/>
      <c r="AH671" s="129"/>
      <c r="AI671" s="110"/>
      <c r="AJ671" s="2"/>
      <c r="AK671" s="2"/>
      <c r="AL671" s="110"/>
      <c r="AM671" s="110"/>
      <c r="AN671" s="2"/>
      <c r="AO671" s="2"/>
      <c r="AP671" s="2"/>
      <c r="AQ671" s="2"/>
      <c r="AR671" s="136"/>
      <c r="AU671" s="510"/>
      <c r="AV671" s="510"/>
      <c r="AW671" s="129"/>
    </row>
    <row r="672" spans="1:49" ht="15" customHeight="1" x14ac:dyDescent="0.25">
      <c r="A672" s="2"/>
      <c r="B672" s="138"/>
      <c r="C672" s="130"/>
      <c r="D672" s="173" t="s">
        <v>814</v>
      </c>
      <c r="E672" s="129"/>
      <c r="G672" s="132"/>
      <c r="H672" s="132"/>
      <c r="I672" s="132"/>
      <c r="J672" s="131"/>
      <c r="K672" s="131"/>
      <c r="L672" s="131"/>
      <c r="M672" s="131"/>
      <c r="N672" s="131"/>
      <c r="O672" s="131"/>
      <c r="P672" s="131"/>
      <c r="Q672" s="131"/>
      <c r="R672" s="139"/>
      <c r="S672" s="136"/>
      <c r="T672" s="136"/>
      <c r="U672" s="136"/>
      <c r="V672" s="129"/>
      <c r="W672" s="136"/>
      <c r="X672" s="129"/>
      <c r="Y672" s="129"/>
      <c r="Z672" s="129"/>
      <c r="AA672" s="129"/>
      <c r="AB672" s="129"/>
      <c r="AC672" s="129"/>
      <c r="AD672" s="129"/>
      <c r="AE672" s="129"/>
      <c r="AF672" s="129"/>
      <c r="AG672" s="129"/>
      <c r="AH672" s="129"/>
      <c r="AI672" s="110"/>
      <c r="AJ672" s="2"/>
      <c r="AK672" s="2"/>
      <c r="AL672" s="110"/>
      <c r="AM672" s="110"/>
      <c r="AN672" s="2"/>
      <c r="AO672" s="2"/>
      <c r="AP672" s="2"/>
      <c r="AQ672" s="2"/>
      <c r="AR672" s="136"/>
      <c r="AU672" s="510"/>
      <c r="AV672" s="510"/>
      <c r="AW672" s="129"/>
    </row>
    <row r="673" spans="1:49" ht="6.9" customHeight="1" x14ac:dyDescent="0.25">
      <c r="A673" s="2"/>
      <c r="B673" s="140"/>
      <c r="C673" s="131"/>
      <c r="D673" s="131"/>
      <c r="E673" s="129"/>
      <c r="G673" s="131"/>
      <c r="H673" s="131"/>
      <c r="I673" s="131"/>
      <c r="J673" s="131"/>
      <c r="K673" s="131"/>
      <c r="L673" s="131"/>
      <c r="M673" s="131"/>
      <c r="N673" s="131"/>
      <c r="O673" s="131"/>
      <c r="P673" s="139"/>
      <c r="Q673" s="131"/>
      <c r="R673" s="136"/>
      <c r="S673" s="129"/>
      <c r="T673" s="129"/>
      <c r="U673" s="129"/>
      <c r="V673" s="129"/>
      <c r="W673" s="129"/>
      <c r="X673" s="129"/>
      <c r="Y673" s="129"/>
      <c r="Z673" s="129"/>
      <c r="AA673" s="129"/>
      <c r="AB673" s="129"/>
      <c r="AC673" s="129"/>
      <c r="AD673" s="129"/>
      <c r="AE673" s="129"/>
      <c r="AF673" s="129"/>
      <c r="AG673" s="129"/>
      <c r="AH673" s="129"/>
      <c r="AI673" s="110"/>
      <c r="AJ673" s="110"/>
      <c r="AK673" s="110"/>
      <c r="AL673" s="110"/>
      <c r="AM673" s="110"/>
      <c r="AN673" s="110"/>
      <c r="AO673" s="110"/>
      <c r="AP673" s="110"/>
      <c r="AQ673" s="110"/>
      <c r="AR673" s="129"/>
      <c r="AU673" s="510"/>
      <c r="AV673" s="510"/>
      <c r="AW673" s="129"/>
    </row>
    <row r="674" spans="1:49" ht="15" customHeight="1" x14ac:dyDescent="0.25">
      <c r="A674" s="2"/>
      <c r="B674" s="138"/>
      <c r="C674" s="138"/>
      <c r="D674" s="199" t="s">
        <v>815</v>
      </c>
      <c r="E674" s="129"/>
      <c r="G674" s="131"/>
      <c r="H674" s="131"/>
      <c r="I674" s="131"/>
      <c r="J674" s="131"/>
      <c r="K674" s="131"/>
      <c r="L674" s="131"/>
      <c r="M674" s="131"/>
      <c r="N674" s="131"/>
      <c r="O674" s="131"/>
      <c r="P674" s="139"/>
      <c r="Q674" s="131"/>
      <c r="R674" s="136"/>
      <c r="S674" s="129"/>
      <c r="T674" s="129"/>
      <c r="U674" s="129"/>
      <c r="V674" s="129"/>
      <c r="W674" s="129"/>
      <c r="X674" s="129"/>
      <c r="Y674" s="129"/>
      <c r="Z674" s="129"/>
      <c r="AA674" s="129"/>
      <c r="AB674" s="129"/>
      <c r="AC674" s="129"/>
      <c r="AD674" s="129"/>
      <c r="AE674" s="129"/>
      <c r="AF674" s="129"/>
      <c r="AG674" s="129"/>
      <c r="AH674" s="129"/>
      <c r="AI674" s="110"/>
      <c r="AJ674" s="110"/>
      <c r="AK674" s="110"/>
      <c r="AL674" s="110"/>
      <c r="AM674" s="110"/>
      <c r="AN674" s="110"/>
      <c r="AO674" s="110"/>
      <c r="AP674" s="110"/>
      <c r="AQ674" s="110"/>
      <c r="AR674" s="129"/>
      <c r="AU674" s="510"/>
      <c r="AV674" s="510"/>
      <c r="AW674" s="129"/>
    </row>
    <row r="675" spans="1:49" ht="30" customHeight="1" x14ac:dyDescent="0.25">
      <c r="A675" s="2"/>
      <c r="B675" s="138"/>
      <c r="C675" s="138"/>
      <c r="D675" s="579" t="s">
        <v>816</v>
      </c>
      <c r="E675" s="579"/>
      <c r="F675" s="579"/>
      <c r="G675" s="579"/>
      <c r="H675" s="579"/>
      <c r="I675" s="579"/>
      <c r="J675" s="579"/>
      <c r="K675" s="579"/>
      <c r="L675" s="579"/>
      <c r="M675" s="579"/>
      <c r="N675" s="579"/>
      <c r="O675" s="579"/>
      <c r="P675" s="579"/>
      <c r="Q675" s="579"/>
      <c r="R675" s="579"/>
      <c r="S675" s="579"/>
      <c r="T675" s="579"/>
      <c r="U675" s="579"/>
      <c r="V675" s="129"/>
      <c r="W675" s="129"/>
      <c r="X675" s="129"/>
      <c r="Y675" s="129"/>
      <c r="Z675" s="129"/>
      <c r="AA675" s="129"/>
      <c r="AB675" s="129"/>
      <c r="AC675" s="129"/>
      <c r="AD675" s="129"/>
      <c r="AE675" s="129"/>
      <c r="AF675" s="129"/>
      <c r="AG675" s="129"/>
      <c r="AH675" s="129"/>
      <c r="AI675" s="110"/>
      <c r="AJ675" s="110"/>
      <c r="AK675" s="110"/>
      <c r="AL675" s="110"/>
      <c r="AM675" s="110"/>
      <c r="AN675" s="110"/>
      <c r="AO675" s="110"/>
      <c r="AP675" s="110"/>
      <c r="AQ675" s="110"/>
      <c r="AU675" s="510"/>
      <c r="AV675" s="510"/>
      <c r="AW675" s="129"/>
    </row>
    <row r="676" spans="1:49" ht="6.9" customHeight="1" x14ac:dyDescent="0.25">
      <c r="A676" s="2"/>
      <c r="B676" s="140"/>
      <c r="C676" s="131"/>
      <c r="D676" s="131"/>
      <c r="E676" s="129"/>
      <c r="G676" s="131"/>
      <c r="H676" s="131"/>
      <c r="I676" s="131"/>
      <c r="J676" s="131"/>
      <c r="K676" s="131"/>
      <c r="L676" s="131"/>
      <c r="M676" s="131"/>
      <c r="N676" s="131"/>
      <c r="O676" s="131"/>
      <c r="P676" s="139"/>
      <c r="Q676" s="131"/>
      <c r="R676" s="136"/>
      <c r="S676" s="129"/>
      <c r="T676" s="129"/>
      <c r="U676" s="129"/>
      <c r="V676" s="129"/>
      <c r="W676" s="129"/>
      <c r="X676" s="129"/>
      <c r="Y676" s="129"/>
      <c r="Z676" s="129"/>
      <c r="AA676" s="129"/>
      <c r="AB676" s="129"/>
      <c r="AC676" s="129"/>
      <c r="AD676" s="129"/>
      <c r="AE676" s="129"/>
      <c r="AF676" s="129"/>
      <c r="AG676" s="129"/>
      <c r="AH676" s="129"/>
      <c r="AI676" s="110"/>
      <c r="AJ676" s="110"/>
      <c r="AK676" s="110"/>
      <c r="AL676" s="110"/>
      <c r="AM676" s="110"/>
      <c r="AN676" s="110"/>
      <c r="AO676" s="110"/>
      <c r="AP676" s="110"/>
      <c r="AQ676" s="110"/>
      <c r="AR676" s="129"/>
      <c r="AU676" s="510"/>
      <c r="AV676" s="510"/>
      <c r="AW676" s="129"/>
    </row>
    <row r="677" spans="1:49" ht="31.5" customHeight="1" x14ac:dyDescent="0.25">
      <c r="A677" s="2"/>
      <c r="B677" s="131"/>
      <c r="C677" s="138"/>
      <c r="D677" s="579" t="s">
        <v>817</v>
      </c>
      <c r="E677" s="579"/>
      <c r="F677" s="579"/>
      <c r="G677" s="579"/>
      <c r="H677" s="579"/>
      <c r="I677" s="579"/>
      <c r="J677" s="579"/>
      <c r="K677" s="579"/>
      <c r="L677" s="579"/>
      <c r="M677" s="579"/>
      <c r="N677" s="579"/>
      <c r="O677" s="579"/>
      <c r="P677" s="579"/>
      <c r="Q677" s="579"/>
      <c r="R677" s="579"/>
      <c r="S677" s="579"/>
      <c r="T677" s="579"/>
      <c r="U677" s="579"/>
      <c r="V677" s="129"/>
      <c r="W677" s="129"/>
      <c r="X677" s="129"/>
      <c r="Y677" s="129"/>
      <c r="Z677" s="129"/>
      <c r="AA677" s="129"/>
      <c r="AB677" s="129"/>
      <c r="AC677" s="129"/>
      <c r="AD677" s="129"/>
      <c r="AE677" s="129"/>
      <c r="AF677" s="129"/>
      <c r="AG677" s="129"/>
      <c r="AH677" s="129"/>
      <c r="AI677" s="110"/>
      <c r="AJ677" s="110"/>
      <c r="AK677" s="110"/>
      <c r="AL677" s="110"/>
      <c r="AM677" s="110"/>
      <c r="AN677" s="110"/>
      <c r="AO677" s="110"/>
      <c r="AP677" s="110"/>
      <c r="AQ677" s="110"/>
      <c r="AU677" s="510"/>
      <c r="AV677" s="510"/>
      <c r="AW677" s="129"/>
    </row>
    <row r="678" spans="1:49" ht="15" customHeight="1" x14ac:dyDescent="0.25">
      <c r="A678" s="2"/>
      <c r="B678" s="138"/>
      <c r="C678" s="140"/>
      <c r="D678" s="131"/>
      <c r="E678" s="129"/>
      <c r="G678" s="131"/>
      <c r="H678" s="131"/>
      <c r="I678" s="131"/>
      <c r="J678" s="131"/>
      <c r="K678" s="131"/>
      <c r="L678" s="131"/>
      <c r="M678" s="131"/>
      <c r="N678" s="131"/>
      <c r="O678" s="131"/>
      <c r="P678" s="139"/>
      <c r="Q678" s="131"/>
      <c r="R678" s="136"/>
      <c r="S678" s="129"/>
      <c r="T678" s="129"/>
      <c r="U678" s="129"/>
      <c r="V678" s="129"/>
      <c r="W678" s="129"/>
      <c r="X678" s="129"/>
      <c r="Y678" s="129"/>
      <c r="Z678" s="129"/>
      <c r="AA678" s="129"/>
      <c r="AB678" s="129"/>
      <c r="AC678" s="129"/>
      <c r="AD678" s="129"/>
      <c r="AE678" s="129"/>
      <c r="AF678" s="129"/>
      <c r="AG678" s="129"/>
      <c r="AH678" s="129"/>
      <c r="AI678" s="110"/>
      <c r="AJ678" s="110"/>
      <c r="AK678" s="110"/>
      <c r="AL678" s="110"/>
      <c r="AM678" s="110"/>
      <c r="AN678" s="110"/>
      <c r="AO678" s="110"/>
      <c r="AP678" s="110"/>
      <c r="AQ678" s="110"/>
      <c r="AR678" s="129"/>
      <c r="AU678" s="510"/>
      <c r="AV678" s="510"/>
      <c r="AW678" s="129"/>
    </row>
    <row r="679" spans="1:49" ht="15" customHeight="1" x14ac:dyDescent="0.25">
      <c r="A679" s="2"/>
      <c r="B679" s="131"/>
      <c r="C679" s="133"/>
      <c r="D679" s="6" t="s">
        <v>818</v>
      </c>
      <c r="E679" s="174"/>
      <c r="G679" s="131"/>
      <c r="H679" s="131"/>
      <c r="I679" s="131"/>
      <c r="J679" s="131"/>
      <c r="K679" s="131"/>
      <c r="L679" s="131"/>
      <c r="M679" s="131"/>
      <c r="N679" s="131"/>
      <c r="O679" s="131"/>
      <c r="P679" s="139"/>
      <c r="Q679" s="131"/>
      <c r="R679" s="136"/>
      <c r="S679" s="129"/>
      <c r="T679" s="129"/>
      <c r="U679" s="129"/>
      <c r="V679" s="129"/>
      <c r="W679" s="129"/>
      <c r="X679" s="129"/>
      <c r="Y679" s="129"/>
      <c r="Z679" s="129"/>
      <c r="AA679" s="129"/>
      <c r="AB679" s="129"/>
      <c r="AC679" s="129"/>
      <c r="AD679" s="129"/>
      <c r="AE679" s="129"/>
      <c r="AF679" s="129"/>
      <c r="AG679" s="129"/>
      <c r="AH679" s="129"/>
      <c r="AI679" s="110"/>
      <c r="AJ679" s="110"/>
      <c r="AK679" s="110"/>
      <c r="AL679" s="110"/>
      <c r="AM679" s="110"/>
      <c r="AN679" s="110"/>
      <c r="AO679" s="110"/>
      <c r="AP679" s="110"/>
      <c r="AQ679" s="110"/>
      <c r="AR679" s="129"/>
      <c r="AU679" s="510"/>
      <c r="AV679" s="510"/>
      <c r="AW679" s="129"/>
    </row>
    <row r="680" spans="1:49" ht="15" customHeight="1" x14ac:dyDescent="0.25">
      <c r="A680" s="2"/>
      <c r="B680" s="110"/>
      <c r="C680" s="110"/>
      <c r="E680" s="175">
        <v>549438170</v>
      </c>
      <c r="G680" s="110"/>
      <c r="H680" s="110"/>
      <c r="I680" s="110"/>
      <c r="J680" s="110"/>
      <c r="K680" s="110"/>
      <c r="L680" s="110"/>
      <c r="M680" s="110"/>
      <c r="N680" s="110"/>
      <c r="O680" s="110"/>
      <c r="P680" s="111"/>
      <c r="Q680" s="110"/>
      <c r="R680" s="11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110"/>
      <c r="AJ680" s="110"/>
      <c r="AK680" s="110"/>
      <c r="AL680" s="110"/>
      <c r="AM680" s="110"/>
      <c r="AN680" s="110"/>
      <c r="AO680" s="110"/>
      <c r="AP680" s="110"/>
      <c r="AQ680" s="110"/>
      <c r="AR680" s="2"/>
      <c r="AU680" s="512"/>
      <c r="AV680" s="512"/>
      <c r="AW680" s="2"/>
    </row>
    <row r="681" spans="1:49" ht="15" customHeight="1" x14ac:dyDescent="0.25">
      <c r="A681" s="2"/>
      <c r="B681" s="117"/>
      <c r="C681" s="110"/>
      <c r="E681" s="567" t="s">
        <v>819</v>
      </c>
      <c r="G681" s="110"/>
      <c r="H681" s="110"/>
      <c r="I681" s="110"/>
      <c r="J681" s="110"/>
      <c r="K681" s="110"/>
      <c r="L681" s="110"/>
      <c r="M681" s="110"/>
      <c r="N681" s="110"/>
      <c r="O681" s="110"/>
      <c r="P681" s="111"/>
      <c r="Q681" s="110"/>
      <c r="R681" s="11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110"/>
      <c r="AJ681" s="110"/>
      <c r="AK681" s="110"/>
      <c r="AL681" s="110"/>
      <c r="AM681" s="110"/>
      <c r="AN681" s="110"/>
      <c r="AO681" s="110"/>
      <c r="AP681" s="110"/>
      <c r="AQ681" s="110"/>
      <c r="AR681" s="2"/>
      <c r="AU681" s="512"/>
      <c r="AV681" s="512"/>
      <c r="AW681" s="2"/>
    </row>
    <row r="682" spans="1:49" ht="15" customHeight="1" x14ac:dyDescent="0.25">
      <c r="A682" s="2"/>
      <c r="B682" s="117"/>
      <c r="C682" s="110"/>
      <c r="D682" s="110"/>
      <c r="E682" s="2"/>
      <c r="G682" s="110"/>
      <c r="H682" s="110"/>
      <c r="I682" s="110"/>
      <c r="J682" s="110"/>
      <c r="K682" s="110"/>
      <c r="L682" s="110"/>
      <c r="M682" s="110"/>
      <c r="N682" s="110"/>
      <c r="O682" s="110"/>
      <c r="P682" s="111"/>
      <c r="Q682" s="110"/>
      <c r="R682" s="11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110"/>
      <c r="AJ682" s="110"/>
      <c r="AK682" s="110"/>
      <c r="AL682" s="110"/>
      <c r="AM682" s="110"/>
      <c r="AN682" s="110"/>
      <c r="AO682" s="110"/>
      <c r="AP682" s="110"/>
      <c r="AQ682" s="110"/>
      <c r="AR682" s="2"/>
      <c r="AU682" s="512"/>
      <c r="AV682" s="512"/>
      <c r="AW682" s="2"/>
    </row>
    <row r="683" spans="1:49" ht="15" customHeight="1" x14ac:dyDescent="0.25">
      <c r="A683" s="2"/>
      <c r="B683" s="117"/>
      <c r="C683" s="110"/>
      <c r="D683" s="110"/>
      <c r="E683" s="2"/>
      <c r="G683" s="110"/>
      <c r="H683" s="110"/>
      <c r="I683" s="110"/>
      <c r="J683" s="110"/>
      <c r="K683" s="110"/>
      <c r="L683" s="110"/>
      <c r="M683" s="110"/>
      <c r="N683" s="110"/>
      <c r="O683" s="110"/>
      <c r="P683" s="111"/>
      <c r="Q683" s="110"/>
      <c r="R683" s="11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110"/>
      <c r="AJ683" s="110"/>
      <c r="AK683" s="110"/>
      <c r="AL683" s="110"/>
      <c r="AM683" s="110"/>
      <c r="AN683" s="110"/>
      <c r="AO683" s="110"/>
      <c r="AP683" s="110"/>
      <c r="AQ683" s="110"/>
      <c r="AR683" s="2"/>
      <c r="AU683" s="512"/>
      <c r="AV683" s="512"/>
      <c r="AW683" s="2"/>
    </row>
  </sheetData>
  <sheetProtection formatCells="0" formatColumns="0" formatRows="0" insertColumns="0" insertRows="0" insertHyperlinks="0" deleteColumns="0" deleteRows="0" sort="0" autoFilter="0" pivotTables="0"/>
  <autoFilter ref="A4:AX21" xr:uid="{590257E6-26C4-4331-B5FF-8BFF69C7DAA4}"/>
  <mergeCells count="3">
    <mergeCell ref="D669:U669"/>
    <mergeCell ref="D675:U675"/>
    <mergeCell ref="D677:U677"/>
  </mergeCells>
  <phoneticPr fontId="15" type="noConversion"/>
  <conditionalFormatting sqref="AN658:AN1048576">
    <cfRule type="containsText" dxfId="11" priority="135" operator="containsText" text="NE">
      <formula>NOT(ISERROR(SEARCH("NE",AN658)))</formula>
    </cfRule>
  </conditionalFormatting>
  <conditionalFormatting sqref="AS654:AS1048576">
    <cfRule type="cellIs" dxfId="10" priority="4" operator="lessThan">
      <formula>0</formula>
    </cfRule>
    <cfRule type="cellIs" dxfId="9" priority="5" operator="greaterThan">
      <formula>0.0001</formula>
    </cfRule>
    <cfRule type="cellIs" dxfId="8" priority="6" operator="greaterThan">
      <formula>0.0001</formula>
    </cfRule>
  </conditionalFormatting>
  <hyperlinks>
    <hyperlink ref="E681" r:id="rId1" xr:uid="{08DF1F96-225B-477C-BDA0-E6D188A23AD0}"/>
  </hyperlinks>
  <printOptions horizontalCentered="1"/>
  <pageMargins left="0.47244094488188981" right="0.23622047244094491" top="0.35433070866141736" bottom="0.19685039370078741" header="0.31496062992125984" footer="0.31496062992125984"/>
  <pageSetup paperSize="9" scale="17" fitToHeight="0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1036-FFFE-4DF0-A28E-7DEB31AA0BCC}">
  <sheetPr>
    <tabColor rgb="FF92D050"/>
    <outlinePr summaryBelow="0"/>
    <pageSetUpPr fitToPage="1"/>
  </sheetPr>
  <dimension ref="A1:AO521"/>
  <sheetViews>
    <sheetView showGridLines="0" zoomScale="70" zoomScaleNormal="70" zoomScaleSheetLayoutView="40" workbookViewId="0">
      <pane xSplit="5" ySplit="4" topLeftCell="F495" activePane="bottomRight" state="frozenSplit"/>
      <selection pane="topRight" activeCell="F1" sqref="F1"/>
      <selection pane="bottomLeft" activeCell="A8" sqref="A8"/>
      <selection pane="bottomRight" activeCell="E511" sqref="E511"/>
    </sheetView>
  </sheetViews>
  <sheetFormatPr defaultColWidth="9.109375" defaultRowHeight="15" customHeight="1" outlineLevelRow="2" outlineLevelCol="1" x14ac:dyDescent="0.25"/>
  <cols>
    <col min="1" max="1" width="3.5546875" style="1" customWidth="1"/>
    <col min="2" max="2" width="23.5546875" style="2" customWidth="1" outlineLevel="1"/>
    <col min="3" max="3" width="26.5546875" style="2" customWidth="1" outlineLevel="1"/>
    <col min="4" max="4" width="6.44140625" style="2" customWidth="1"/>
    <col min="5" max="5" width="62.5546875" style="118" customWidth="1"/>
    <col min="6" max="6" width="45.109375" style="172" customWidth="1"/>
    <col min="7" max="7" width="12.5546875" style="3" customWidth="1" outlineLevel="1"/>
    <col min="8" max="8" width="17.44140625" style="3" customWidth="1" outlineLevel="1"/>
    <col min="9" max="9" width="12.5546875" style="3" customWidth="1" outlineLevel="1"/>
    <col min="10" max="10" width="19.5546875" style="3" customWidth="1" outlineLevel="1"/>
    <col min="11" max="11" width="23.5546875" style="3" customWidth="1" outlineLevel="1"/>
    <col min="12" max="12" width="19.44140625" style="3" customWidth="1" outlineLevel="1"/>
    <col min="13" max="13" width="11.109375" style="3" customWidth="1" outlineLevel="1"/>
    <col min="14" max="14" width="13.109375" style="3" customWidth="1" outlineLevel="1"/>
    <col min="15" max="15" width="12" style="3" customWidth="1" outlineLevel="1"/>
    <col min="16" max="16" width="10.88671875" style="4" customWidth="1" outlineLevel="1"/>
    <col min="17" max="17" width="17.44140625" style="3" customWidth="1" outlineLevel="1"/>
    <col min="18" max="18" width="11.44140625" style="5" customWidth="1"/>
    <col min="19" max="21" width="11.44140625" style="1" customWidth="1"/>
    <col min="22" max="24" width="11.44140625" style="1" customWidth="1" outlineLevel="1"/>
    <col min="25" max="27" width="12.88671875" style="1" customWidth="1" outlineLevel="1"/>
    <col min="28" max="30" width="12.88671875" style="1" hidden="1" customWidth="1" outlineLevel="1"/>
    <col min="31" max="31" width="14" style="1" hidden="1" customWidth="1" outlineLevel="1"/>
    <col min="32" max="33" width="12.88671875" style="1" customWidth="1" outlineLevel="1"/>
    <col min="34" max="34" width="11.5546875" style="3" customWidth="1"/>
    <col min="35" max="36" width="11.5546875" style="1" customWidth="1" outlineLevel="1"/>
    <col min="37" max="38" width="11.5546875" style="3" customWidth="1" outlineLevel="1"/>
    <col min="39" max="39" width="17.44140625" style="1" customWidth="1" outlineLevel="1"/>
    <col min="40" max="40" width="3.88671875" style="1" customWidth="1"/>
    <col min="41" max="41" width="45.5546875" style="1" customWidth="1"/>
    <col min="42" max="16384" width="9.109375" style="1"/>
  </cols>
  <sheetData>
    <row r="1" spans="1:41" ht="72" customHeight="1" x14ac:dyDescent="0.25">
      <c r="D1" s="404" t="s">
        <v>0</v>
      </c>
      <c r="E1" s="127"/>
      <c r="F1" s="285"/>
      <c r="R1" s="478" t="s">
        <v>1</v>
      </c>
      <c r="T1" s="478"/>
      <c r="U1" s="478"/>
      <c r="W1" s="5"/>
      <c r="X1" s="489" t="s">
        <v>2</v>
      </c>
      <c r="Y1" s="489" t="s">
        <v>3</v>
      </c>
      <c r="Z1" s="489" t="s">
        <v>4</v>
      </c>
      <c r="AA1" s="2"/>
      <c r="AB1" s="2"/>
      <c r="AC1" s="2"/>
      <c r="AD1" s="2"/>
      <c r="AE1" s="2"/>
      <c r="AF1" s="489" t="s">
        <v>5</v>
      </c>
      <c r="AG1" s="489" t="s">
        <v>6</v>
      </c>
    </row>
    <row r="2" spans="1:41" ht="26.4" customHeight="1" x14ac:dyDescent="0.25">
      <c r="D2" s="404"/>
      <c r="E2" s="127"/>
      <c r="F2" s="285"/>
      <c r="R2" s="479"/>
      <c r="T2" s="474"/>
      <c r="U2" s="474"/>
      <c r="V2" s="486"/>
      <c r="W2" s="487"/>
      <c r="X2" s="488" t="s">
        <v>7</v>
      </c>
      <c r="Y2" s="475">
        <v>26.5</v>
      </c>
      <c r="Z2" s="126"/>
      <c r="AB2" s="490"/>
      <c r="AC2" s="490"/>
      <c r="AD2" s="490"/>
      <c r="AE2" s="490"/>
      <c r="AF2" s="476">
        <v>0.13</v>
      </c>
      <c r="AG2" s="475">
        <v>400</v>
      </c>
    </row>
    <row r="3" spans="1:41" ht="56.1" customHeight="1" x14ac:dyDescent="0.25">
      <c r="A3" s="126"/>
      <c r="B3" s="370" t="s">
        <v>8</v>
      </c>
      <c r="C3" s="372" t="s">
        <v>9</v>
      </c>
      <c r="D3" s="568" t="s">
        <v>10</v>
      </c>
      <c r="E3" s="374"/>
      <c r="F3" s="379" t="s">
        <v>11</v>
      </c>
      <c r="G3" s="379" t="s">
        <v>12</v>
      </c>
      <c r="H3" s="379" t="s">
        <v>13</v>
      </c>
      <c r="I3" s="379" t="s">
        <v>14</v>
      </c>
      <c r="J3" s="381" t="s">
        <v>15</v>
      </c>
      <c r="K3" s="381" t="s">
        <v>16</v>
      </c>
      <c r="L3" s="377" t="s">
        <v>17</v>
      </c>
      <c r="M3" s="377" t="s">
        <v>18</v>
      </c>
      <c r="N3" s="377" t="s">
        <v>19</v>
      </c>
      <c r="O3" s="377" t="s">
        <v>20</v>
      </c>
      <c r="P3" s="390" t="s">
        <v>21</v>
      </c>
      <c r="Q3" s="381" t="s">
        <v>22</v>
      </c>
      <c r="R3" s="477" t="s">
        <v>23</v>
      </c>
      <c r="S3" s="477" t="s">
        <v>23</v>
      </c>
      <c r="T3" s="477" t="s">
        <v>24</v>
      </c>
      <c r="U3" s="477" t="s">
        <v>24</v>
      </c>
      <c r="V3" s="386" t="s">
        <v>25</v>
      </c>
      <c r="W3" s="386" t="s">
        <v>26</v>
      </c>
      <c r="X3" s="386" t="s">
        <v>26</v>
      </c>
      <c r="Y3" s="483" t="s">
        <v>27</v>
      </c>
      <c r="Z3" s="386" t="s">
        <v>28</v>
      </c>
      <c r="AA3" s="386" t="s">
        <v>29</v>
      </c>
      <c r="AB3" s="386" t="s">
        <v>30</v>
      </c>
      <c r="AC3" s="386" t="s">
        <v>31</v>
      </c>
      <c r="AD3" s="386" t="s">
        <v>32</v>
      </c>
      <c r="AE3" s="386" t="s">
        <v>33</v>
      </c>
      <c r="AF3" s="386" t="s">
        <v>34</v>
      </c>
      <c r="AG3" s="392" t="s">
        <v>35</v>
      </c>
      <c r="AH3" s="481" t="s">
        <v>36</v>
      </c>
      <c r="AI3" s="388" t="s">
        <v>37</v>
      </c>
      <c r="AJ3" s="388" t="s">
        <v>38</v>
      </c>
      <c r="AK3" s="385" t="s">
        <v>39</v>
      </c>
      <c r="AL3" s="385"/>
      <c r="AM3" s="7" t="s">
        <v>40</v>
      </c>
    </row>
    <row r="4" spans="1:41" ht="29.4" customHeight="1" x14ac:dyDescent="0.25">
      <c r="A4" s="126"/>
      <c r="B4" s="371"/>
      <c r="C4" s="373"/>
      <c r="D4" s="375"/>
      <c r="E4" s="375"/>
      <c r="F4" s="380"/>
      <c r="G4" s="380"/>
      <c r="H4" s="380"/>
      <c r="I4" s="380"/>
      <c r="J4" s="382"/>
      <c r="K4" s="382"/>
      <c r="L4" s="378"/>
      <c r="M4" s="378"/>
      <c r="N4" s="378"/>
      <c r="O4" s="378"/>
      <c r="P4" s="378"/>
      <c r="Q4" s="382"/>
      <c r="R4" s="391" t="s">
        <v>41</v>
      </c>
      <c r="S4" s="391" t="s">
        <v>42</v>
      </c>
      <c r="T4" s="391" t="s">
        <v>41</v>
      </c>
      <c r="U4" s="391" t="s">
        <v>42</v>
      </c>
      <c r="V4" s="387"/>
      <c r="W4" s="391" t="s">
        <v>41</v>
      </c>
      <c r="X4" s="480" t="s">
        <v>42</v>
      </c>
      <c r="Y4" s="484" t="s">
        <v>43</v>
      </c>
      <c r="Z4" s="473" t="s">
        <v>44</v>
      </c>
      <c r="AA4" s="473" t="s">
        <v>44</v>
      </c>
      <c r="AB4" s="473" t="s">
        <v>45</v>
      </c>
      <c r="AC4" s="473" t="s">
        <v>45</v>
      </c>
      <c r="AD4" s="473" t="s">
        <v>45</v>
      </c>
      <c r="AE4" s="473" t="s">
        <v>45</v>
      </c>
      <c r="AF4" s="473" t="s">
        <v>44</v>
      </c>
      <c r="AG4" s="485" t="s">
        <v>44</v>
      </c>
      <c r="AH4" s="482"/>
      <c r="AI4" s="389"/>
      <c r="AJ4" s="389"/>
      <c r="AK4" s="8" t="s">
        <v>46</v>
      </c>
      <c r="AL4" s="8" t="s">
        <v>47</v>
      </c>
      <c r="AM4" s="7" t="s">
        <v>48</v>
      </c>
    </row>
    <row r="5" spans="1:41" s="13" customFormat="1" ht="27.75" customHeight="1" x14ac:dyDescent="0.25">
      <c r="A5" s="36"/>
      <c r="B5" s="190" t="s">
        <v>820</v>
      </c>
      <c r="C5" s="361"/>
      <c r="D5" s="361"/>
      <c r="E5" s="361"/>
      <c r="F5" s="153"/>
      <c r="G5" s="37"/>
      <c r="H5" s="37"/>
      <c r="I5" s="37"/>
      <c r="J5" s="211"/>
      <c r="K5" s="211"/>
      <c r="L5" s="245"/>
      <c r="M5" s="245"/>
      <c r="N5" s="245"/>
      <c r="O5" s="245"/>
      <c r="P5" s="245"/>
      <c r="Q5" s="211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215"/>
      <c r="AI5" s="202"/>
      <c r="AJ5" s="202"/>
      <c r="AK5" s="212"/>
      <c r="AL5" s="212"/>
      <c r="AM5" s="213"/>
      <c r="AN5" s="1"/>
      <c r="AO5" s="1"/>
    </row>
    <row r="6" spans="1:41" s="13" customFormat="1" ht="15.6" outlineLevel="1" x14ac:dyDescent="0.25">
      <c r="A6" s="36"/>
      <c r="B6" s="217"/>
      <c r="C6" s="210"/>
      <c r="D6" s="393"/>
      <c r="E6" s="394"/>
      <c r="F6" s="211"/>
      <c r="G6" s="211"/>
      <c r="H6" s="211"/>
      <c r="I6" s="211"/>
      <c r="J6" s="214"/>
      <c r="K6" s="214"/>
      <c r="L6" s="367"/>
      <c r="M6" s="245"/>
      <c r="N6" s="245"/>
      <c r="O6" s="245"/>
      <c r="P6" s="245"/>
      <c r="Q6" s="214"/>
      <c r="R6" s="245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215"/>
      <c r="AI6" s="202"/>
      <c r="AJ6" s="202"/>
      <c r="AK6" s="212"/>
      <c r="AL6" s="212"/>
      <c r="AM6" s="213"/>
      <c r="AN6" s="1"/>
      <c r="AO6" s="1"/>
    </row>
    <row r="7" spans="1:41" s="13" customFormat="1" ht="22.8" outlineLevel="2" x14ac:dyDescent="0.25">
      <c r="A7" s="36"/>
      <c r="B7" s="44"/>
      <c r="C7" s="44" t="s">
        <v>821</v>
      </c>
      <c r="D7" s="16"/>
      <c r="E7" s="185" t="s">
        <v>822</v>
      </c>
      <c r="F7" s="221"/>
      <c r="G7" s="201"/>
      <c r="H7" s="201" t="s">
        <v>823</v>
      </c>
      <c r="I7" s="201" t="s">
        <v>824</v>
      </c>
      <c r="J7" s="201"/>
      <c r="K7" s="201"/>
      <c r="L7" s="201" t="s">
        <v>825</v>
      </c>
      <c r="M7" s="201" t="s">
        <v>173</v>
      </c>
      <c r="N7" s="205" t="s">
        <v>826</v>
      </c>
      <c r="O7" s="201"/>
      <c r="P7" s="205"/>
      <c r="Q7" s="201"/>
      <c r="R7" s="400" t="s">
        <v>827</v>
      </c>
      <c r="S7" s="401"/>
      <c r="T7" s="401"/>
      <c r="U7" s="240"/>
      <c r="V7" s="151">
        <v>0</v>
      </c>
      <c r="W7" s="240"/>
      <c r="X7" s="19"/>
      <c r="Y7" s="494"/>
      <c r="Z7" s="77"/>
      <c r="AA7" s="77"/>
      <c r="AB7" s="491"/>
      <c r="AC7" s="491"/>
      <c r="AD7" s="491"/>
      <c r="AE7" s="491"/>
      <c r="AF7" s="492"/>
      <c r="AG7" s="493"/>
      <c r="AH7" s="120"/>
      <c r="AI7" s="23" t="s">
        <v>53</v>
      </c>
      <c r="AJ7" s="23"/>
      <c r="AK7" s="21"/>
      <c r="AL7" s="21"/>
      <c r="AM7" s="23"/>
      <c r="AN7" s="1"/>
      <c r="AO7" s="1"/>
    </row>
    <row r="8" spans="1:41" s="13" customFormat="1" ht="22.8" outlineLevel="2" x14ac:dyDescent="0.25">
      <c r="A8" s="36"/>
      <c r="B8" s="44"/>
      <c r="C8" s="44" t="s">
        <v>821</v>
      </c>
      <c r="D8" s="16"/>
      <c r="E8" s="185" t="s">
        <v>828</v>
      </c>
      <c r="F8" s="221"/>
      <c r="G8" s="201"/>
      <c r="H8" s="201" t="s">
        <v>823</v>
      </c>
      <c r="I8" s="201" t="s">
        <v>824</v>
      </c>
      <c r="J8" s="201"/>
      <c r="K8" s="201"/>
      <c r="L8" s="201" t="s">
        <v>825</v>
      </c>
      <c r="M8" s="201" t="s">
        <v>173</v>
      </c>
      <c r="N8" s="205" t="s">
        <v>826</v>
      </c>
      <c r="O8" s="201"/>
      <c r="P8" s="205"/>
      <c r="Q8" s="201"/>
      <c r="R8" s="400" t="s">
        <v>827</v>
      </c>
      <c r="S8" s="401"/>
      <c r="T8" s="401"/>
      <c r="U8" s="240"/>
      <c r="V8" s="151">
        <v>0</v>
      </c>
      <c r="W8" s="240"/>
      <c r="X8" s="19"/>
      <c r="Y8" s="494"/>
      <c r="Z8" s="77"/>
      <c r="AA8" s="77"/>
      <c r="AB8" s="491"/>
      <c r="AC8" s="491"/>
      <c r="AD8" s="491"/>
      <c r="AE8" s="491"/>
      <c r="AF8" s="492"/>
      <c r="AG8" s="493"/>
      <c r="AH8" s="120"/>
      <c r="AI8" s="23" t="s">
        <v>53</v>
      </c>
      <c r="AJ8" s="23"/>
      <c r="AK8" s="21"/>
      <c r="AL8" s="21"/>
      <c r="AM8" s="23"/>
      <c r="AN8" s="1"/>
      <c r="AO8" s="1"/>
    </row>
    <row r="9" spans="1:41" s="13" customFormat="1" ht="22.8" outlineLevel="2" x14ac:dyDescent="0.25">
      <c r="A9" s="36"/>
      <c r="B9" s="44"/>
      <c r="C9" s="44" t="s">
        <v>821</v>
      </c>
      <c r="D9" s="16"/>
      <c r="E9" s="185" t="s">
        <v>829</v>
      </c>
      <c r="F9" s="221"/>
      <c r="G9" s="201"/>
      <c r="H9" s="201" t="s">
        <v>823</v>
      </c>
      <c r="I9" s="201" t="s">
        <v>824</v>
      </c>
      <c r="J9" s="201"/>
      <c r="K9" s="201"/>
      <c r="L9" s="201" t="s">
        <v>825</v>
      </c>
      <c r="M9" s="201" t="s">
        <v>173</v>
      </c>
      <c r="N9" s="205" t="s">
        <v>826</v>
      </c>
      <c r="O9" s="201"/>
      <c r="P9" s="205"/>
      <c r="Q9" s="201"/>
      <c r="R9" s="400" t="s">
        <v>827</v>
      </c>
      <c r="S9" s="401"/>
      <c r="T9" s="401"/>
      <c r="U9" s="240"/>
      <c r="V9" s="151">
        <v>0</v>
      </c>
      <c r="W9" s="240"/>
      <c r="X9" s="19"/>
      <c r="Y9" s="494"/>
      <c r="Z9" s="77"/>
      <c r="AA9" s="77"/>
      <c r="AB9" s="491"/>
      <c r="AC9" s="491"/>
      <c r="AD9" s="491"/>
      <c r="AE9" s="491"/>
      <c r="AF9" s="492"/>
      <c r="AG9" s="493"/>
      <c r="AH9" s="120"/>
      <c r="AI9" s="23" t="s">
        <v>53</v>
      </c>
      <c r="AJ9" s="23"/>
      <c r="AK9" s="21"/>
      <c r="AL9" s="21"/>
      <c r="AM9" s="23"/>
      <c r="AN9" s="1"/>
      <c r="AO9" s="1"/>
    </row>
    <row r="10" spans="1:41" s="13" customFormat="1" ht="22.8" outlineLevel="2" x14ac:dyDescent="0.25">
      <c r="A10" s="36"/>
      <c r="B10" s="44"/>
      <c r="C10" s="44" t="s">
        <v>821</v>
      </c>
      <c r="D10" s="16"/>
      <c r="E10" s="185" t="s">
        <v>830</v>
      </c>
      <c r="F10" s="221"/>
      <c r="G10" s="201"/>
      <c r="H10" s="201" t="s">
        <v>823</v>
      </c>
      <c r="I10" s="201" t="s">
        <v>831</v>
      </c>
      <c r="J10" s="201"/>
      <c r="K10" s="201"/>
      <c r="L10" s="201" t="s">
        <v>825</v>
      </c>
      <c r="M10" s="201" t="s">
        <v>173</v>
      </c>
      <c r="N10" s="205" t="s">
        <v>826</v>
      </c>
      <c r="O10" s="201"/>
      <c r="P10" s="205"/>
      <c r="Q10" s="201"/>
      <c r="R10" s="400" t="s">
        <v>827</v>
      </c>
      <c r="S10" s="401"/>
      <c r="T10" s="401"/>
      <c r="U10" s="240"/>
      <c r="V10" s="151">
        <v>0</v>
      </c>
      <c r="W10" s="240"/>
      <c r="X10" s="19"/>
      <c r="Y10" s="494"/>
      <c r="Z10" s="77"/>
      <c r="AA10" s="77"/>
      <c r="AB10" s="491"/>
      <c r="AC10" s="491"/>
      <c r="AD10" s="491"/>
      <c r="AE10" s="491"/>
      <c r="AF10" s="492"/>
      <c r="AG10" s="493"/>
      <c r="AH10" s="120"/>
      <c r="AI10" s="23" t="s">
        <v>53</v>
      </c>
      <c r="AJ10" s="23"/>
      <c r="AK10" s="21"/>
      <c r="AL10" s="21"/>
      <c r="AM10" s="23"/>
      <c r="AN10" s="1"/>
      <c r="AO10" s="1"/>
    </row>
    <row r="11" spans="1:41" s="13" customFormat="1" ht="22.8" outlineLevel="2" x14ac:dyDescent="0.25">
      <c r="A11" s="36"/>
      <c r="B11" s="44"/>
      <c r="C11" s="44" t="s">
        <v>821</v>
      </c>
      <c r="D11" s="16"/>
      <c r="E11" s="185" t="s">
        <v>832</v>
      </c>
      <c r="F11" s="221"/>
      <c r="G11" s="201"/>
      <c r="H11" s="201" t="s">
        <v>833</v>
      </c>
      <c r="I11" s="201" t="s">
        <v>834</v>
      </c>
      <c r="J11" s="201"/>
      <c r="K11" s="201"/>
      <c r="L11" s="201" t="s">
        <v>825</v>
      </c>
      <c r="M11" s="201" t="s">
        <v>173</v>
      </c>
      <c r="N11" s="205" t="s">
        <v>826</v>
      </c>
      <c r="O11" s="201"/>
      <c r="P11" s="205"/>
      <c r="Q11" s="201"/>
      <c r="R11" s="400" t="s">
        <v>827</v>
      </c>
      <c r="S11" s="401"/>
      <c r="T11" s="401"/>
      <c r="U11" s="240"/>
      <c r="V11" s="151">
        <v>0</v>
      </c>
      <c r="W11" s="240"/>
      <c r="X11" s="19"/>
      <c r="Y11" s="494"/>
      <c r="Z11" s="77"/>
      <c r="AA11" s="77"/>
      <c r="AB11" s="491"/>
      <c r="AC11" s="491"/>
      <c r="AD11" s="491"/>
      <c r="AE11" s="491"/>
      <c r="AF11" s="492"/>
      <c r="AG11" s="493"/>
      <c r="AH11" s="120"/>
      <c r="AI11" s="23" t="s">
        <v>53</v>
      </c>
      <c r="AJ11" s="23"/>
      <c r="AK11" s="21"/>
      <c r="AL11" s="21"/>
      <c r="AM11" s="23"/>
      <c r="AN11" s="1"/>
      <c r="AO11" s="1"/>
    </row>
    <row r="12" spans="1:41" s="13" customFormat="1" ht="22.8" outlineLevel="2" x14ac:dyDescent="0.25">
      <c r="A12" s="36"/>
      <c r="B12" s="44"/>
      <c r="C12" s="44" t="s">
        <v>821</v>
      </c>
      <c r="D12" s="16"/>
      <c r="E12" s="185" t="s">
        <v>835</v>
      </c>
      <c r="F12" s="221"/>
      <c r="G12" s="201"/>
      <c r="H12" s="201" t="s">
        <v>833</v>
      </c>
      <c r="I12" s="201" t="s">
        <v>834</v>
      </c>
      <c r="J12" s="201"/>
      <c r="K12" s="201"/>
      <c r="L12" s="201" t="s">
        <v>825</v>
      </c>
      <c r="M12" s="201" t="s">
        <v>173</v>
      </c>
      <c r="N12" s="205" t="s">
        <v>826</v>
      </c>
      <c r="O12" s="201"/>
      <c r="P12" s="205"/>
      <c r="Q12" s="201"/>
      <c r="R12" s="400" t="s">
        <v>827</v>
      </c>
      <c r="S12" s="401"/>
      <c r="T12" s="401"/>
      <c r="U12" s="240"/>
      <c r="V12" s="151">
        <v>0</v>
      </c>
      <c r="W12" s="240"/>
      <c r="X12" s="19"/>
      <c r="Y12" s="494"/>
      <c r="Z12" s="77"/>
      <c r="AA12" s="77"/>
      <c r="AB12" s="491"/>
      <c r="AC12" s="491"/>
      <c r="AD12" s="491"/>
      <c r="AE12" s="491"/>
      <c r="AF12" s="492"/>
      <c r="AG12" s="493"/>
      <c r="AH12" s="120"/>
      <c r="AI12" s="23" t="s">
        <v>53</v>
      </c>
      <c r="AJ12" s="23"/>
      <c r="AK12" s="21"/>
      <c r="AL12" s="21"/>
      <c r="AM12" s="23"/>
      <c r="AN12" s="1"/>
      <c r="AO12" s="1"/>
    </row>
    <row r="13" spans="1:41" s="13" customFormat="1" ht="22.8" outlineLevel="2" x14ac:dyDescent="0.25">
      <c r="A13" s="36"/>
      <c r="B13" s="44"/>
      <c r="C13" s="44" t="s">
        <v>821</v>
      </c>
      <c r="D13" s="16"/>
      <c r="E13" s="185" t="s">
        <v>836</v>
      </c>
      <c r="F13" s="221"/>
      <c r="G13" s="201"/>
      <c r="H13" s="201" t="s">
        <v>837</v>
      </c>
      <c r="I13" s="201" t="s">
        <v>838</v>
      </c>
      <c r="J13" s="201"/>
      <c r="K13" s="201"/>
      <c r="L13" s="201" t="s">
        <v>825</v>
      </c>
      <c r="M13" s="201" t="s">
        <v>173</v>
      </c>
      <c r="N13" s="205" t="s">
        <v>826</v>
      </c>
      <c r="O13" s="201"/>
      <c r="P13" s="205"/>
      <c r="Q13" s="201"/>
      <c r="R13" s="400" t="s">
        <v>827</v>
      </c>
      <c r="S13" s="401"/>
      <c r="T13" s="401"/>
      <c r="U13" s="240"/>
      <c r="V13" s="151">
        <v>0</v>
      </c>
      <c r="W13" s="240"/>
      <c r="X13" s="19"/>
      <c r="Y13" s="494"/>
      <c r="Z13" s="77"/>
      <c r="AA13" s="77"/>
      <c r="AB13" s="491"/>
      <c r="AC13" s="491"/>
      <c r="AD13" s="491"/>
      <c r="AE13" s="491"/>
      <c r="AF13" s="492"/>
      <c r="AG13" s="493"/>
      <c r="AH13" s="120"/>
      <c r="AI13" s="23" t="s">
        <v>53</v>
      </c>
      <c r="AJ13" s="23"/>
      <c r="AK13" s="21"/>
      <c r="AL13" s="21"/>
      <c r="AM13" s="23"/>
      <c r="AN13" s="1"/>
      <c r="AO13" s="1"/>
    </row>
    <row r="14" spans="1:41" s="13" customFormat="1" ht="22.8" outlineLevel="2" x14ac:dyDescent="0.25">
      <c r="A14" s="36"/>
      <c r="B14" s="44"/>
      <c r="C14" s="44" t="s">
        <v>821</v>
      </c>
      <c r="D14" s="16"/>
      <c r="E14" s="185" t="s">
        <v>839</v>
      </c>
      <c r="F14" s="221"/>
      <c r="G14" s="201"/>
      <c r="H14" s="201" t="s">
        <v>837</v>
      </c>
      <c r="I14" s="201" t="s">
        <v>838</v>
      </c>
      <c r="J14" s="201"/>
      <c r="K14" s="201"/>
      <c r="L14" s="201" t="s">
        <v>825</v>
      </c>
      <c r="M14" s="201" t="s">
        <v>173</v>
      </c>
      <c r="N14" s="205" t="s">
        <v>826</v>
      </c>
      <c r="O14" s="201"/>
      <c r="P14" s="205"/>
      <c r="Q14" s="201"/>
      <c r="R14" s="400" t="s">
        <v>827</v>
      </c>
      <c r="S14" s="401"/>
      <c r="T14" s="401"/>
      <c r="U14" s="240"/>
      <c r="V14" s="151">
        <v>0</v>
      </c>
      <c r="W14" s="240"/>
      <c r="X14" s="19"/>
      <c r="Y14" s="494"/>
      <c r="Z14" s="77"/>
      <c r="AA14" s="77"/>
      <c r="AB14" s="491"/>
      <c r="AC14" s="491"/>
      <c r="AD14" s="491"/>
      <c r="AE14" s="491"/>
      <c r="AF14" s="492"/>
      <c r="AG14" s="493"/>
      <c r="AH14" s="120"/>
      <c r="AI14" s="23" t="s">
        <v>53</v>
      </c>
      <c r="AJ14" s="23"/>
      <c r="AK14" s="21"/>
      <c r="AL14" s="21"/>
      <c r="AM14" s="23"/>
      <c r="AN14" s="1"/>
      <c r="AO14" s="1"/>
    </row>
    <row r="15" spans="1:41" s="13" customFormat="1" ht="22.8" outlineLevel="2" x14ac:dyDescent="0.25">
      <c r="A15" s="36"/>
      <c r="B15" s="44"/>
      <c r="C15" s="44" t="s">
        <v>821</v>
      </c>
      <c r="D15" s="16"/>
      <c r="E15" s="185" t="s">
        <v>840</v>
      </c>
      <c r="F15" s="221"/>
      <c r="G15" s="201"/>
      <c r="H15" s="201" t="s">
        <v>837</v>
      </c>
      <c r="I15" s="201" t="s">
        <v>841</v>
      </c>
      <c r="J15" s="201"/>
      <c r="K15" s="201"/>
      <c r="L15" s="201" t="s">
        <v>825</v>
      </c>
      <c r="M15" s="201" t="s">
        <v>173</v>
      </c>
      <c r="N15" s="205" t="s">
        <v>826</v>
      </c>
      <c r="O15" s="201"/>
      <c r="P15" s="205"/>
      <c r="Q15" s="201"/>
      <c r="R15" s="400" t="s">
        <v>827</v>
      </c>
      <c r="S15" s="401"/>
      <c r="T15" s="401"/>
      <c r="U15" s="240"/>
      <c r="V15" s="151">
        <v>0</v>
      </c>
      <c r="W15" s="240"/>
      <c r="X15" s="19"/>
      <c r="Y15" s="494"/>
      <c r="Z15" s="77"/>
      <c r="AA15" s="77"/>
      <c r="AB15" s="491"/>
      <c r="AC15" s="491"/>
      <c r="AD15" s="491"/>
      <c r="AE15" s="491"/>
      <c r="AF15" s="492"/>
      <c r="AG15" s="493"/>
      <c r="AH15" s="120"/>
      <c r="AI15" s="23" t="s">
        <v>53</v>
      </c>
      <c r="AJ15" s="23"/>
      <c r="AK15" s="21"/>
      <c r="AL15" s="21"/>
      <c r="AM15" s="23"/>
      <c r="AN15" s="1"/>
      <c r="AO15" s="1"/>
    </row>
    <row r="16" spans="1:41" s="13" customFormat="1" ht="22.8" outlineLevel="2" x14ac:dyDescent="0.25">
      <c r="A16" s="36"/>
      <c r="B16" s="44"/>
      <c r="C16" s="44" t="s">
        <v>821</v>
      </c>
      <c r="D16" s="16"/>
      <c r="E16" s="185" t="s">
        <v>842</v>
      </c>
      <c r="F16" s="221"/>
      <c r="G16" s="201"/>
      <c r="H16" s="201" t="s">
        <v>837</v>
      </c>
      <c r="I16" s="201" t="s">
        <v>838</v>
      </c>
      <c r="J16" s="201"/>
      <c r="K16" s="201"/>
      <c r="L16" s="201" t="s">
        <v>825</v>
      </c>
      <c r="M16" s="201" t="s">
        <v>173</v>
      </c>
      <c r="N16" s="205" t="s">
        <v>826</v>
      </c>
      <c r="O16" s="201"/>
      <c r="P16" s="205"/>
      <c r="Q16" s="201"/>
      <c r="R16" s="400" t="s">
        <v>827</v>
      </c>
      <c r="S16" s="401"/>
      <c r="T16" s="401"/>
      <c r="U16" s="240"/>
      <c r="V16" s="151">
        <v>0</v>
      </c>
      <c r="W16" s="240"/>
      <c r="X16" s="19"/>
      <c r="Y16" s="494"/>
      <c r="Z16" s="77"/>
      <c r="AA16" s="77"/>
      <c r="AB16" s="491"/>
      <c r="AC16" s="491"/>
      <c r="AD16" s="491"/>
      <c r="AE16" s="491"/>
      <c r="AF16" s="492"/>
      <c r="AG16" s="493"/>
      <c r="AH16" s="120"/>
      <c r="AI16" s="23" t="s">
        <v>53</v>
      </c>
      <c r="AJ16" s="23"/>
      <c r="AK16" s="21"/>
      <c r="AL16" s="21"/>
      <c r="AM16" s="23"/>
      <c r="AN16" s="1"/>
      <c r="AO16" s="1"/>
    </row>
    <row r="17" spans="1:41" s="13" customFormat="1" ht="22.8" outlineLevel="2" x14ac:dyDescent="0.25">
      <c r="A17" s="36"/>
      <c r="B17" s="44"/>
      <c r="C17" s="44" t="s">
        <v>821</v>
      </c>
      <c r="D17" s="16"/>
      <c r="E17" s="185" t="s">
        <v>843</v>
      </c>
      <c r="F17" s="221"/>
      <c r="G17" s="201"/>
      <c r="H17" s="201" t="s">
        <v>844</v>
      </c>
      <c r="I17" s="201" t="s">
        <v>845</v>
      </c>
      <c r="J17" s="201"/>
      <c r="K17" s="201"/>
      <c r="L17" s="201" t="s">
        <v>825</v>
      </c>
      <c r="M17" s="201" t="s">
        <v>173</v>
      </c>
      <c r="N17" s="205" t="s">
        <v>826</v>
      </c>
      <c r="O17" s="201"/>
      <c r="P17" s="205"/>
      <c r="Q17" s="201"/>
      <c r="R17" s="400" t="s">
        <v>827</v>
      </c>
      <c r="S17" s="401"/>
      <c r="T17" s="401"/>
      <c r="U17" s="240"/>
      <c r="V17" s="151">
        <v>0</v>
      </c>
      <c r="W17" s="240"/>
      <c r="X17" s="19"/>
      <c r="Y17" s="494"/>
      <c r="Z17" s="77"/>
      <c r="AA17" s="77"/>
      <c r="AB17" s="491"/>
      <c r="AC17" s="491"/>
      <c r="AD17" s="491"/>
      <c r="AE17" s="491"/>
      <c r="AF17" s="492"/>
      <c r="AG17" s="493"/>
      <c r="AH17" s="120"/>
      <c r="AI17" s="23" t="s">
        <v>53</v>
      </c>
      <c r="AJ17" s="23"/>
      <c r="AK17" s="21"/>
      <c r="AL17" s="21"/>
      <c r="AM17" s="23"/>
      <c r="AN17" s="1"/>
      <c r="AO17" s="1"/>
    </row>
    <row r="18" spans="1:41" s="13" customFormat="1" ht="22.8" outlineLevel="2" x14ac:dyDescent="0.25">
      <c r="A18" s="36"/>
      <c r="B18" s="44"/>
      <c r="C18" s="44" t="s">
        <v>821</v>
      </c>
      <c r="D18" s="16"/>
      <c r="E18" s="185" t="s">
        <v>846</v>
      </c>
      <c r="F18" s="221"/>
      <c r="G18" s="201"/>
      <c r="H18" s="201" t="s">
        <v>847</v>
      </c>
      <c r="I18" s="201" t="s">
        <v>838</v>
      </c>
      <c r="J18" s="201"/>
      <c r="K18" s="201"/>
      <c r="L18" s="201" t="s">
        <v>825</v>
      </c>
      <c r="M18" s="201" t="s">
        <v>173</v>
      </c>
      <c r="N18" s="205" t="s">
        <v>826</v>
      </c>
      <c r="O18" s="201"/>
      <c r="P18" s="205"/>
      <c r="Q18" s="201"/>
      <c r="R18" s="400" t="s">
        <v>827</v>
      </c>
      <c r="S18" s="401"/>
      <c r="T18" s="401"/>
      <c r="U18" s="240"/>
      <c r="V18" s="151">
        <v>0</v>
      </c>
      <c r="W18" s="240"/>
      <c r="X18" s="19"/>
      <c r="Y18" s="494"/>
      <c r="Z18" s="77"/>
      <c r="AA18" s="77"/>
      <c r="AB18" s="491"/>
      <c r="AC18" s="491"/>
      <c r="AD18" s="491"/>
      <c r="AE18" s="491"/>
      <c r="AF18" s="492"/>
      <c r="AG18" s="493"/>
      <c r="AH18" s="120"/>
      <c r="AI18" s="23" t="s">
        <v>53</v>
      </c>
      <c r="AJ18" s="23"/>
      <c r="AK18" s="21"/>
      <c r="AL18" s="21"/>
      <c r="AM18" s="23"/>
      <c r="AN18" s="1"/>
      <c r="AO18" s="1"/>
    </row>
    <row r="19" spans="1:41" s="13" customFormat="1" ht="22.8" outlineLevel="2" x14ac:dyDescent="0.25">
      <c r="A19" s="36"/>
      <c r="B19" s="44"/>
      <c r="C19" s="44" t="s">
        <v>821</v>
      </c>
      <c r="D19" s="16"/>
      <c r="E19" s="185" t="s">
        <v>848</v>
      </c>
      <c r="F19" s="221"/>
      <c r="G19" s="201"/>
      <c r="H19" s="201" t="s">
        <v>837</v>
      </c>
      <c r="I19" s="201" t="s">
        <v>831</v>
      </c>
      <c r="J19" s="201"/>
      <c r="K19" s="201"/>
      <c r="L19" s="201" t="s">
        <v>825</v>
      </c>
      <c r="M19" s="201" t="s">
        <v>173</v>
      </c>
      <c r="N19" s="205" t="s">
        <v>826</v>
      </c>
      <c r="O19" s="201"/>
      <c r="P19" s="205"/>
      <c r="Q19" s="201"/>
      <c r="R19" s="400" t="s">
        <v>827</v>
      </c>
      <c r="S19" s="401"/>
      <c r="T19" s="401"/>
      <c r="U19" s="240"/>
      <c r="V19" s="151">
        <v>0</v>
      </c>
      <c r="W19" s="240"/>
      <c r="X19" s="19"/>
      <c r="Y19" s="494"/>
      <c r="Z19" s="77"/>
      <c r="AA19" s="77"/>
      <c r="AB19" s="491"/>
      <c r="AC19" s="491"/>
      <c r="AD19" s="491"/>
      <c r="AE19" s="491"/>
      <c r="AF19" s="492"/>
      <c r="AG19" s="493"/>
      <c r="AH19" s="120"/>
      <c r="AI19" s="23" t="s">
        <v>53</v>
      </c>
      <c r="AJ19" s="23"/>
      <c r="AK19" s="21"/>
      <c r="AL19" s="21"/>
      <c r="AM19" s="23"/>
      <c r="AN19" s="1"/>
      <c r="AO19" s="1"/>
    </row>
    <row r="20" spans="1:41" s="13" customFormat="1" ht="15.6" outlineLevel="1" x14ac:dyDescent="0.25">
      <c r="A20" s="36"/>
      <c r="B20" s="190" t="s">
        <v>849</v>
      </c>
      <c r="C20" s="393"/>
      <c r="D20" s="393"/>
      <c r="E20" s="393"/>
      <c r="F20" s="211"/>
      <c r="G20" s="211"/>
      <c r="H20" s="211"/>
      <c r="I20" s="211"/>
      <c r="J20" s="214"/>
      <c r="K20" s="214"/>
      <c r="L20" s="367"/>
      <c r="M20" s="245"/>
      <c r="N20" s="245"/>
      <c r="O20" s="245"/>
      <c r="P20" s="368"/>
      <c r="Q20" s="214"/>
      <c r="R20" s="38"/>
      <c r="S20" s="38"/>
      <c r="T20" s="38"/>
      <c r="U20" s="38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215"/>
      <c r="AI20" s="202"/>
      <c r="AJ20" s="202"/>
      <c r="AK20" s="212"/>
      <c r="AL20" s="212"/>
      <c r="AM20" s="213"/>
      <c r="AN20" s="1"/>
      <c r="AO20" s="1"/>
    </row>
    <row r="21" spans="1:41" s="13" customFormat="1" ht="15.6" customHeight="1" outlineLevel="2" x14ac:dyDescent="0.25">
      <c r="A21" s="36"/>
      <c r="B21" s="32" t="s">
        <v>850</v>
      </c>
      <c r="C21" s="44" t="s">
        <v>851</v>
      </c>
      <c r="D21" s="16"/>
      <c r="E21" s="265" t="s">
        <v>852</v>
      </c>
      <c r="F21" s="171"/>
      <c r="G21" s="201"/>
      <c r="H21" s="201" t="s">
        <v>853</v>
      </c>
      <c r="I21" s="201"/>
      <c r="J21" s="200">
        <v>1</v>
      </c>
      <c r="K21" s="218" t="s">
        <v>172</v>
      </c>
      <c r="L21" s="18">
        <v>1</v>
      </c>
      <c r="M21" s="18" t="s">
        <v>101</v>
      </c>
      <c r="N21" s="18"/>
      <c r="O21" s="18"/>
      <c r="P21" s="216"/>
      <c r="Q21" s="218"/>
      <c r="R21" s="18">
        <f t="shared" ref="R21:R49" si="0">S21*L21</f>
        <v>63.4</v>
      </c>
      <c r="S21" s="77">
        <v>63.4</v>
      </c>
      <c r="T21" s="77">
        <f t="shared" ref="T21:U36" si="1">R21*1.21</f>
        <v>76.713999999999999</v>
      </c>
      <c r="U21" s="77">
        <f t="shared" si="1"/>
        <v>76.713999999999999</v>
      </c>
      <c r="V21" s="151">
        <v>0</v>
      </c>
      <c r="W21" s="47">
        <f t="shared" ref="W21:W49" si="2">X21*L21</f>
        <v>63.4</v>
      </c>
      <c r="X21" s="48">
        <f t="shared" ref="X21:X49" si="3">S21*(1-V21/100)</f>
        <v>63.4</v>
      </c>
      <c r="Y21" s="513">
        <v>16.21</v>
      </c>
      <c r="Z21" s="77"/>
      <c r="AA21" s="77"/>
      <c r="AB21" s="491"/>
      <c r="AC21" s="491"/>
      <c r="AD21" s="491"/>
      <c r="AE21" s="491"/>
      <c r="AF21" s="492"/>
      <c r="AG21" s="493"/>
      <c r="AH21" s="120"/>
      <c r="AI21" s="23" t="s">
        <v>53</v>
      </c>
      <c r="AJ21" s="23"/>
      <c r="AK21" s="21"/>
      <c r="AL21" s="21"/>
      <c r="AM21" s="23"/>
      <c r="AN21" s="1"/>
      <c r="AO21" s="1"/>
    </row>
    <row r="22" spans="1:41" s="13" customFormat="1" ht="15.6" customHeight="1" outlineLevel="2" x14ac:dyDescent="0.25">
      <c r="A22" s="36"/>
      <c r="B22" s="32" t="s">
        <v>854</v>
      </c>
      <c r="C22" s="44" t="s">
        <v>855</v>
      </c>
      <c r="D22" s="16"/>
      <c r="E22" s="265" t="s">
        <v>856</v>
      </c>
      <c r="F22" s="171"/>
      <c r="G22" s="201"/>
      <c r="H22" s="201" t="s">
        <v>857</v>
      </c>
      <c r="I22" s="201"/>
      <c r="J22" s="200">
        <v>1</v>
      </c>
      <c r="K22" s="218" t="s">
        <v>172</v>
      </c>
      <c r="L22" s="18">
        <v>1</v>
      </c>
      <c r="M22" s="18" t="s">
        <v>101</v>
      </c>
      <c r="N22" s="18"/>
      <c r="O22" s="18"/>
      <c r="P22" s="216"/>
      <c r="Q22" s="218"/>
      <c r="R22" s="18">
        <f t="shared" si="0"/>
        <v>71.8</v>
      </c>
      <c r="S22" s="77">
        <v>71.8</v>
      </c>
      <c r="T22" s="77">
        <f t="shared" si="1"/>
        <v>86.878</v>
      </c>
      <c r="U22" s="77">
        <f t="shared" si="1"/>
        <v>86.878</v>
      </c>
      <c r="V22" s="151">
        <v>0</v>
      </c>
      <c r="W22" s="47">
        <f t="shared" si="2"/>
        <v>71.8</v>
      </c>
      <c r="X22" s="48">
        <f t="shared" si="3"/>
        <v>71.8</v>
      </c>
      <c r="Y22" s="513">
        <v>18.38</v>
      </c>
      <c r="Z22" s="77"/>
      <c r="AA22" s="77"/>
      <c r="AB22" s="491"/>
      <c r="AC22" s="491"/>
      <c r="AD22" s="491"/>
      <c r="AE22" s="491"/>
      <c r="AF22" s="492"/>
      <c r="AG22" s="493"/>
      <c r="AH22" s="120"/>
      <c r="AI22" s="23" t="s">
        <v>53</v>
      </c>
      <c r="AJ22" s="23"/>
      <c r="AK22" s="21"/>
      <c r="AL22" s="21"/>
      <c r="AM22" s="23"/>
      <c r="AN22" s="1"/>
      <c r="AO22" s="1"/>
    </row>
    <row r="23" spans="1:41" s="13" customFormat="1" ht="15.6" customHeight="1" outlineLevel="2" x14ac:dyDescent="0.25">
      <c r="A23" s="36"/>
      <c r="B23" s="32" t="s">
        <v>858</v>
      </c>
      <c r="C23" s="44" t="s">
        <v>859</v>
      </c>
      <c r="D23" s="16"/>
      <c r="E23" s="265" t="s">
        <v>860</v>
      </c>
      <c r="F23" s="171"/>
      <c r="G23" s="201"/>
      <c r="H23" s="201" t="s">
        <v>861</v>
      </c>
      <c r="I23" s="201"/>
      <c r="J23" s="200">
        <v>1</v>
      </c>
      <c r="K23" s="218" t="s">
        <v>172</v>
      </c>
      <c r="L23" s="18">
        <v>1</v>
      </c>
      <c r="M23" s="18" t="s">
        <v>101</v>
      </c>
      <c r="N23" s="18"/>
      <c r="O23" s="18"/>
      <c r="P23" s="216"/>
      <c r="Q23" s="218"/>
      <c r="R23" s="18">
        <f t="shared" si="0"/>
        <v>80.2</v>
      </c>
      <c r="S23" s="77">
        <v>80.2</v>
      </c>
      <c r="T23" s="77">
        <f t="shared" si="1"/>
        <v>97.042000000000002</v>
      </c>
      <c r="U23" s="77">
        <f t="shared" si="1"/>
        <v>97.042000000000002</v>
      </c>
      <c r="V23" s="151">
        <v>0</v>
      </c>
      <c r="W23" s="47">
        <f t="shared" si="2"/>
        <v>80.2</v>
      </c>
      <c r="X23" s="48">
        <f t="shared" si="3"/>
        <v>80.2</v>
      </c>
      <c r="Y23" s="513">
        <v>20.54</v>
      </c>
      <c r="Z23" s="77"/>
      <c r="AA23" s="77"/>
      <c r="AB23" s="491"/>
      <c r="AC23" s="491"/>
      <c r="AD23" s="491"/>
      <c r="AE23" s="491"/>
      <c r="AF23" s="492"/>
      <c r="AG23" s="493"/>
      <c r="AH23" s="120"/>
      <c r="AI23" s="23" t="s">
        <v>53</v>
      </c>
      <c r="AJ23" s="23"/>
      <c r="AK23" s="21"/>
      <c r="AL23" s="21"/>
      <c r="AM23" s="23"/>
      <c r="AN23" s="1"/>
      <c r="AO23" s="1"/>
    </row>
    <row r="24" spans="1:41" s="13" customFormat="1" ht="15.6" customHeight="1" outlineLevel="2" x14ac:dyDescent="0.25">
      <c r="A24" s="36"/>
      <c r="B24" s="32" t="s">
        <v>862</v>
      </c>
      <c r="C24" s="44" t="s">
        <v>863</v>
      </c>
      <c r="D24" s="16"/>
      <c r="E24" s="265" t="s">
        <v>864</v>
      </c>
      <c r="F24" s="171"/>
      <c r="G24" s="201"/>
      <c r="H24" s="201" t="s">
        <v>865</v>
      </c>
      <c r="I24" s="201"/>
      <c r="J24" s="200">
        <v>1</v>
      </c>
      <c r="K24" s="218" t="s">
        <v>172</v>
      </c>
      <c r="L24" s="18">
        <v>1</v>
      </c>
      <c r="M24" s="18" t="s">
        <v>101</v>
      </c>
      <c r="N24" s="18"/>
      <c r="O24" s="18"/>
      <c r="P24" s="216"/>
      <c r="Q24" s="218"/>
      <c r="R24" s="18">
        <f t="shared" si="0"/>
        <v>87.2</v>
      </c>
      <c r="S24" s="77">
        <v>87.2</v>
      </c>
      <c r="T24" s="77">
        <f t="shared" si="1"/>
        <v>105.512</v>
      </c>
      <c r="U24" s="77">
        <f t="shared" si="1"/>
        <v>105.512</v>
      </c>
      <c r="V24" s="151">
        <v>0</v>
      </c>
      <c r="W24" s="47">
        <f t="shared" si="2"/>
        <v>87.2</v>
      </c>
      <c r="X24" s="48">
        <f t="shared" si="3"/>
        <v>87.2</v>
      </c>
      <c r="Y24" s="513">
        <v>22.29</v>
      </c>
      <c r="Z24" s="77"/>
      <c r="AA24" s="77"/>
      <c r="AB24" s="491"/>
      <c r="AC24" s="491"/>
      <c r="AD24" s="491"/>
      <c r="AE24" s="491"/>
      <c r="AF24" s="492"/>
      <c r="AG24" s="493"/>
      <c r="AH24" s="120"/>
      <c r="AI24" s="23" t="s">
        <v>53</v>
      </c>
      <c r="AJ24" s="23"/>
      <c r="AK24" s="21"/>
      <c r="AL24" s="21"/>
      <c r="AM24" s="23"/>
      <c r="AN24" s="1"/>
      <c r="AO24" s="1"/>
    </row>
    <row r="25" spans="1:41" s="13" customFormat="1" ht="15.6" customHeight="1" outlineLevel="2" x14ac:dyDescent="0.25">
      <c r="A25" s="36"/>
      <c r="B25" s="32" t="s">
        <v>862</v>
      </c>
      <c r="C25" s="44" t="s">
        <v>866</v>
      </c>
      <c r="D25" s="16"/>
      <c r="E25" s="265" t="s">
        <v>867</v>
      </c>
      <c r="F25" s="171"/>
      <c r="G25" s="201"/>
      <c r="H25" s="201" t="s">
        <v>868</v>
      </c>
      <c r="I25" s="201"/>
      <c r="J25" s="200">
        <v>1</v>
      </c>
      <c r="K25" s="218" t="s">
        <v>172</v>
      </c>
      <c r="L25" s="18">
        <v>1</v>
      </c>
      <c r="M25" s="18" t="s">
        <v>101</v>
      </c>
      <c r="N25" s="18"/>
      <c r="O25" s="18"/>
      <c r="P25" s="216"/>
      <c r="Q25" s="218"/>
      <c r="R25" s="18">
        <f t="shared" si="0"/>
        <v>95.6</v>
      </c>
      <c r="S25" s="77">
        <v>95.6</v>
      </c>
      <c r="T25" s="77">
        <f t="shared" si="1"/>
        <v>115.67599999999999</v>
      </c>
      <c r="U25" s="77">
        <f t="shared" si="1"/>
        <v>115.67599999999999</v>
      </c>
      <c r="V25" s="151">
        <v>0</v>
      </c>
      <c r="W25" s="47">
        <f t="shared" si="2"/>
        <v>95.6</v>
      </c>
      <c r="X25" s="48">
        <f t="shared" si="3"/>
        <v>95.6</v>
      </c>
      <c r="Y25" s="513">
        <v>24.45</v>
      </c>
      <c r="Z25" s="77"/>
      <c r="AA25" s="77"/>
      <c r="AB25" s="491"/>
      <c r="AC25" s="491"/>
      <c r="AD25" s="491"/>
      <c r="AE25" s="491"/>
      <c r="AF25" s="492"/>
      <c r="AG25" s="493"/>
      <c r="AH25" s="120"/>
      <c r="AI25" s="23" t="s">
        <v>53</v>
      </c>
      <c r="AJ25" s="23"/>
      <c r="AK25" s="21"/>
      <c r="AL25" s="21"/>
      <c r="AM25" s="23"/>
      <c r="AN25" s="1"/>
      <c r="AO25" s="1"/>
    </row>
    <row r="26" spans="1:41" s="13" customFormat="1" ht="15.6" customHeight="1" outlineLevel="2" x14ac:dyDescent="0.25">
      <c r="A26" s="36"/>
      <c r="B26" s="32" t="s">
        <v>869</v>
      </c>
      <c r="C26" s="44" t="s">
        <v>870</v>
      </c>
      <c r="D26" s="16"/>
      <c r="E26" s="265" t="s">
        <v>871</v>
      </c>
      <c r="F26" s="171"/>
      <c r="G26" s="201"/>
      <c r="H26" s="201" t="s">
        <v>872</v>
      </c>
      <c r="I26" s="201"/>
      <c r="J26" s="200">
        <v>1</v>
      </c>
      <c r="K26" s="218" t="s">
        <v>172</v>
      </c>
      <c r="L26" s="18">
        <v>1</v>
      </c>
      <c r="M26" s="18" t="s">
        <v>101</v>
      </c>
      <c r="N26" s="18"/>
      <c r="O26" s="18"/>
      <c r="P26" s="216"/>
      <c r="Q26" s="218"/>
      <c r="R26" s="18">
        <f t="shared" si="0"/>
        <v>104</v>
      </c>
      <c r="S26" s="77">
        <v>104</v>
      </c>
      <c r="T26" s="77">
        <f t="shared" si="1"/>
        <v>125.84</v>
      </c>
      <c r="U26" s="77">
        <f t="shared" si="1"/>
        <v>125.84</v>
      </c>
      <c r="V26" s="151">
        <v>0</v>
      </c>
      <c r="W26" s="47">
        <f t="shared" si="2"/>
        <v>104</v>
      </c>
      <c r="X26" s="48">
        <f t="shared" si="3"/>
        <v>104</v>
      </c>
      <c r="Y26" s="513">
        <v>26.62</v>
      </c>
      <c r="Z26" s="77"/>
      <c r="AA26" s="77"/>
      <c r="AB26" s="491"/>
      <c r="AC26" s="491"/>
      <c r="AD26" s="491"/>
      <c r="AE26" s="491"/>
      <c r="AF26" s="492"/>
      <c r="AG26" s="493"/>
      <c r="AH26" s="120"/>
      <c r="AI26" s="23" t="s">
        <v>53</v>
      </c>
      <c r="AJ26" s="23"/>
      <c r="AK26" s="21"/>
      <c r="AL26" s="21"/>
      <c r="AM26" s="23"/>
      <c r="AN26" s="1"/>
      <c r="AO26" s="1"/>
    </row>
    <row r="27" spans="1:41" s="13" customFormat="1" ht="15.6" customHeight="1" outlineLevel="2" x14ac:dyDescent="0.25">
      <c r="A27" s="36"/>
      <c r="B27" s="32" t="s">
        <v>873</v>
      </c>
      <c r="C27" s="44" t="s">
        <v>874</v>
      </c>
      <c r="D27" s="16"/>
      <c r="E27" s="265" t="s">
        <v>875</v>
      </c>
      <c r="F27" s="171"/>
      <c r="G27" s="201"/>
      <c r="H27" s="201" t="s">
        <v>876</v>
      </c>
      <c r="I27" s="201"/>
      <c r="J27" s="200">
        <v>1</v>
      </c>
      <c r="K27" s="218" t="s">
        <v>172</v>
      </c>
      <c r="L27" s="18">
        <v>1</v>
      </c>
      <c r="M27" s="18" t="s">
        <v>101</v>
      </c>
      <c r="N27" s="18"/>
      <c r="O27" s="18"/>
      <c r="P27" s="216"/>
      <c r="Q27" s="218"/>
      <c r="R27" s="18">
        <f t="shared" si="0"/>
        <v>112.6</v>
      </c>
      <c r="S27" s="77">
        <v>112.6</v>
      </c>
      <c r="T27" s="77">
        <f t="shared" si="1"/>
        <v>136.24599999999998</v>
      </c>
      <c r="U27" s="77">
        <f t="shared" si="1"/>
        <v>136.24599999999998</v>
      </c>
      <c r="V27" s="151">
        <v>0</v>
      </c>
      <c r="W27" s="47">
        <f t="shared" si="2"/>
        <v>112.6</v>
      </c>
      <c r="X27" s="48">
        <f t="shared" si="3"/>
        <v>112.6</v>
      </c>
      <c r="Y27" s="513">
        <v>28.79</v>
      </c>
      <c r="Z27" s="77"/>
      <c r="AA27" s="77"/>
      <c r="AB27" s="491"/>
      <c r="AC27" s="491"/>
      <c r="AD27" s="491"/>
      <c r="AE27" s="491"/>
      <c r="AF27" s="492"/>
      <c r="AG27" s="493"/>
      <c r="AH27" s="120"/>
      <c r="AI27" s="23" t="s">
        <v>53</v>
      </c>
      <c r="AJ27" s="23"/>
      <c r="AK27" s="21"/>
      <c r="AL27" s="21"/>
      <c r="AM27" s="23"/>
      <c r="AN27" s="1"/>
      <c r="AO27" s="1"/>
    </row>
    <row r="28" spans="1:41" s="13" customFormat="1" ht="15.6" customHeight="1" outlineLevel="2" x14ac:dyDescent="0.25">
      <c r="A28" s="36"/>
      <c r="B28" s="32" t="s">
        <v>877</v>
      </c>
      <c r="C28" s="44" t="s">
        <v>878</v>
      </c>
      <c r="D28" s="16"/>
      <c r="E28" s="265" t="s">
        <v>879</v>
      </c>
      <c r="F28" s="171"/>
      <c r="G28" s="201"/>
      <c r="H28" s="201" t="s">
        <v>880</v>
      </c>
      <c r="I28" s="201"/>
      <c r="J28" s="200">
        <v>1</v>
      </c>
      <c r="K28" s="218" t="s">
        <v>172</v>
      </c>
      <c r="L28" s="18">
        <v>1</v>
      </c>
      <c r="M28" s="18" t="s">
        <v>101</v>
      </c>
      <c r="N28" s="18"/>
      <c r="O28" s="18"/>
      <c r="P28" s="216"/>
      <c r="Q28" s="218"/>
      <c r="R28" s="18">
        <f t="shared" si="0"/>
        <v>121</v>
      </c>
      <c r="S28" s="77">
        <v>121</v>
      </c>
      <c r="T28" s="77">
        <f t="shared" si="1"/>
        <v>146.41</v>
      </c>
      <c r="U28" s="77">
        <f t="shared" si="1"/>
        <v>146.41</v>
      </c>
      <c r="V28" s="151">
        <v>0</v>
      </c>
      <c r="W28" s="47">
        <f t="shared" si="2"/>
        <v>121</v>
      </c>
      <c r="X28" s="48">
        <f t="shared" si="3"/>
        <v>121</v>
      </c>
      <c r="Y28" s="513">
        <v>30.94</v>
      </c>
      <c r="Z28" s="77"/>
      <c r="AA28" s="77"/>
      <c r="AB28" s="491"/>
      <c r="AC28" s="491"/>
      <c r="AD28" s="491"/>
      <c r="AE28" s="491"/>
      <c r="AF28" s="492"/>
      <c r="AG28" s="493"/>
      <c r="AH28" s="120"/>
      <c r="AI28" s="23" t="s">
        <v>53</v>
      </c>
      <c r="AJ28" s="23"/>
      <c r="AK28" s="21"/>
      <c r="AL28" s="21"/>
      <c r="AM28" s="23"/>
      <c r="AN28" s="1"/>
      <c r="AO28" s="1"/>
    </row>
    <row r="29" spans="1:41" s="13" customFormat="1" ht="15.6" customHeight="1" outlineLevel="2" x14ac:dyDescent="0.25">
      <c r="A29" s="36"/>
      <c r="B29" s="32" t="s">
        <v>881</v>
      </c>
      <c r="C29" s="44" t="s">
        <v>882</v>
      </c>
      <c r="D29" s="16"/>
      <c r="E29" s="265" t="s">
        <v>883</v>
      </c>
      <c r="F29" s="171"/>
      <c r="G29" s="201"/>
      <c r="H29" s="201" t="s">
        <v>884</v>
      </c>
      <c r="I29" s="201"/>
      <c r="J29" s="200">
        <v>1</v>
      </c>
      <c r="K29" s="218" t="s">
        <v>172</v>
      </c>
      <c r="L29" s="18">
        <v>1</v>
      </c>
      <c r="M29" s="18" t="s">
        <v>101</v>
      </c>
      <c r="N29" s="18"/>
      <c r="O29" s="18"/>
      <c r="P29" s="216"/>
      <c r="Q29" s="218"/>
      <c r="R29" s="18">
        <f t="shared" si="0"/>
        <v>129.4</v>
      </c>
      <c r="S29" s="77">
        <v>129.4</v>
      </c>
      <c r="T29" s="77">
        <f t="shared" si="1"/>
        <v>156.57400000000001</v>
      </c>
      <c r="U29" s="77">
        <f t="shared" si="1"/>
        <v>156.57400000000001</v>
      </c>
      <c r="V29" s="151">
        <v>0</v>
      </c>
      <c r="W29" s="47">
        <f t="shared" si="2"/>
        <v>129.4</v>
      </c>
      <c r="X29" s="48">
        <f t="shared" si="3"/>
        <v>129.4</v>
      </c>
      <c r="Y29" s="513">
        <v>33.119999999999997</v>
      </c>
      <c r="Z29" s="77"/>
      <c r="AA29" s="77"/>
      <c r="AB29" s="491"/>
      <c r="AC29" s="491"/>
      <c r="AD29" s="491"/>
      <c r="AE29" s="491"/>
      <c r="AF29" s="492"/>
      <c r="AG29" s="493"/>
      <c r="AH29" s="120"/>
      <c r="AI29" s="23" t="s">
        <v>53</v>
      </c>
      <c r="AJ29" s="23"/>
      <c r="AK29" s="21"/>
      <c r="AL29" s="21"/>
      <c r="AM29" s="23"/>
      <c r="AN29" s="1"/>
      <c r="AO29" s="1"/>
    </row>
    <row r="30" spans="1:41" s="13" customFormat="1" ht="15.6" customHeight="1" outlineLevel="2" x14ac:dyDescent="0.25">
      <c r="A30" s="36"/>
      <c r="B30" s="32" t="s">
        <v>885</v>
      </c>
      <c r="C30" s="44" t="s">
        <v>886</v>
      </c>
      <c r="D30" s="16"/>
      <c r="E30" s="265" t="s">
        <v>887</v>
      </c>
      <c r="F30" s="171"/>
      <c r="G30" s="201"/>
      <c r="H30" s="201" t="s">
        <v>888</v>
      </c>
      <c r="I30" s="201"/>
      <c r="J30" s="200">
        <v>1</v>
      </c>
      <c r="K30" s="218" t="s">
        <v>172</v>
      </c>
      <c r="L30" s="18">
        <v>1</v>
      </c>
      <c r="M30" s="18" t="s">
        <v>101</v>
      </c>
      <c r="N30" s="18"/>
      <c r="O30" s="18"/>
      <c r="P30" s="216"/>
      <c r="Q30" s="218"/>
      <c r="R30" s="18">
        <f t="shared" si="0"/>
        <v>138</v>
      </c>
      <c r="S30" s="77">
        <v>138</v>
      </c>
      <c r="T30" s="77">
        <f t="shared" si="1"/>
        <v>166.98</v>
      </c>
      <c r="U30" s="77">
        <f t="shared" si="1"/>
        <v>166.98</v>
      </c>
      <c r="V30" s="151">
        <v>0</v>
      </c>
      <c r="W30" s="47">
        <f t="shared" si="2"/>
        <v>138</v>
      </c>
      <c r="X30" s="48">
        <f t="shared" si="3"/>
        <v>138</v>
      </c>
      <c r="Y30" s="513">
        <v>35.28</v>
      </c>
      <c r="Z30" s="77"/>
      <c r="AA30" s="77"/>
      <c r="AB30" s="491"/>
      <c r="AC30" s="491"/>
      <c r="AD30" s="491"/>
      <c r="AE30" s="491"/>
      <c r="AF30" s="492"/>
      <c r="AG30" s="493"/>
      <c r="AH30" s="120"/>
      <c r="AI30" s="23" t="s">
        <v>53</v>
      </c>
      <c r="AJ30" s="23"/>
      <c r="AK30" s="21"/>
      <c r="AL30" s="21"/>
      <c r="AM30" s="23"/>
      <c r="AN30" s="1"/>
      <c r="AO30" s="1"/>
    </row>
    <row r="31" spans="1:41" s="13" customFormat="1" ht="15.6" customHeight="1" outlineLevel="2" x14ac:dyDescent="0.25">
      <c r="A31" s="36"/>
      <c r="B31" s="32" t="s">
        <v>889</v>
      </c>
      <c r="C31" s="44" t="s">
        <v>890</v>
      </c>
      <c r="D31" s="16"/>
      <c r="E31" s="265" t="s">
        <v>891</v>
      </c>
      <c r="F31" s="171"/>
      <c r="G31" s="201"/>
      <c r="H31" s="201" t="s">
        <v>892</v>
      </c>
      <c r="I31" s="201"/>
      <c r="J31" s="200">
        <v>1</v>
      </c>
      <c r="K31" s="218" t="s">
        <v>172</v>
      </c>
      <c r="L31" s="18">
        <v>1</v>
      </c>
      <c r="M31" s="18" t="s">
        <v>101</v>
      </c>
      <c r="N31" s="18"/>
      <c r="O31" s="18"/>
      <c r="P31" s="216"/>
      <c r="Q31" s="218"/>
      <c r="R31" s="18">
        <f t="shared" si="0"/>
        <v>146.4</v>
      </c>
      <c r="S31" s="77">
        <v>146.4</v>
      </c>
      <c r="T31" s="77">
        <f t="shared" si="1"/>
        <v>177.14400000000001</v>
      </c>
      <c r="U31" s="77">
        <f t="shared" si="1"/>
        <v>177.14400000000001</v>
      </c>
      <c r="V31" s="151">
        <v>0</v>
      </c>
      <c r="W31" s="47">
        <f t="shared" si="2"/>
        <v>146.4</v>
      </c>
      <c r="X31" s="48">
        <f t="shared" si="3"/>
        <v>146.4</v>
      </c>
      <c r="Y31" s="513">
        <v>37.450000000000003</v>
      </c>
      <c r="Z31" s="77"/>
      <c r="AA31" s="77"/>
      <c r="AB31" s="491"/>
      <c r="AC31" s="491"/>
      <c r="AD31" s="491"/>
      <c r="AE31" s="491"/>
      <c r="AF31" s="492"/>
      <c r="AG31" s="493"/>
      <c r="AH31" s="120"/>
      <c r="AI31" s="23"/>
      <c r="AJ31" s="23"/>
      <c r="AK31" s="21"/>
      <c r="AL31" s="21"/>
      <c r="AM31" s="23"/>
      <c r="AN31" s="1"/>
      <c r="AO31" s="1"/>
    </row>
    <row r="32" spans="1:41" s="13" customFormat="1" ht="15.6" customHeight="1" outlineLevel="2" x14ac:dyDescent="0.25">
      <c r="A32" s="36"/>
      <c r="B32" s="32" t="s">
        <v>893</v>
      </c>
      <c r="C32" s="44" t="s">
        <v>894</v>
      </c>
      <c r="D32" s="16"/>
      <c r="E32" s="265" t="s">
        <v>895</v>
      </c>
      <c r="F32" s="171"/>
      <c r="G32" s="201"/>
      <c r="H32" s="201" t="s">
        <v>896</v>
      </c>
      <c r="I32" s="201"/>
      <c r="J32" s="200">
        <v>1</v>
      </c>
      <c r="K32" s="218" t="s">
        <v>172</v>
      </c>
      <c r="L32" s="18">
        <v>1</v>
      </c>
      <c r="M32" s="18" t="s">
        <v>101</v>
      </c>
      <c r="N32" s="18"/>
      <c r="O32" s="18"/>
      <c r="P32" s="216"/>
      <c r="Q32" s="218"/>
      <c r="R32" s="18">
        <f t="shared" si="0"/>
        <v>224</v>
      </c>
      <c r="S32" s="77">
        <v>224</v>
      </c>
      <c r="T32" s="77">
        <f t="shared" si="1"/>
        <v>271.03999999999996</v>
      </c>
      <c r="U32" s="77">
        <f t="shared" si="1"/>
        <v>271.03999999999996</v>
      </c>
      <c r="V32" s="151">
        <v>0</v>
      </c>
      <c r="W32" s="47">
        <f t="shared" si="2"/>
        <v>224</v>
      </c>
      <c r="X32" s="48">
        <f t="shared" si="3"/>
        <v>224</v>
      </c>
      <c r="Y32" s="513">
        <v>57.3</v>
      </c>
      <c r="Z32" s="77"/>
      <c r="AA32" s="77"/>
      <c r="AB32" s="491"/>
      <c r="AC32" s="491"/>
      <c r="AD32" s="491"/>
      <c r="AE32" s="491"/>
      <c r="AF32" s="492"/>
      <c r="AG32" s="493"/>
      <c r="AH32" s="120"/>
      <c r="AI32" s="23" t="s">
        <v>53</v>
      </c>
      <c r="AJ32" s="23"/>
      <c r="AK32" s="21"/>
      <c r="AL32" s="21"/>
      <c r="AM32" s="23"/>
      <c r="AN32" s="1"/>
      <c r="AO32" s="1"/>
    </row>
    <row r="33" spans="1:41" s="13" customFormat="1" ht="15.6" customHeight="1" outlineLevel="2" x14ac:dyDescent="0.25">
      <c r="A33" s="36"/>
      <c r="B33" s="32" t="s">
        <v>897</v>
      </c>
      <c r="C33" s="44" t="s">
        <v>898</v>
      </c>
      <c r="D33" s="16"/>
      <c r="E33" s="265" t="s">
        <v>899</v>
      </c>
      <c r="F33" s="171"/>
      <c r="G33" s="201"/>
      <c r="H33" s="201" t="s">
        <v>900</v>
      </c>
      <c r="I33" s="201"/>
      <c r="J33" s="200">
        <v>1</v>
      </c>
      <c r="K33" s="218" t="s">
        <v>172</v>
      </c>
      <c r="L33" s="18">
        <v>1</v>
      </c>
      <c r="M33" s="18" t="s">
        <v>101</v>
      </c>
      <c r="N33" s="18"/>
      <c r="O33" s="18"/>
      <c r="P33" s="216"/>
      <c r="Q33" s="218"/>
      <c r="R33" s="18">
        <f t="shared" si="0"/>
        <v>236.4</v>
      </c>
      <c r="S33" s="77">
        <v>236.4</v>
      </c>
      <c r="T33" s="77">
        <f t="shared" si="1"/>
        <v>286.04399999999998</v>
      </c>
      <c r="U33" s="77">
        <f t="shared" si="1"/>
        <v>286.04399999999998</v>
      </c>
      <c r="V33" s="151">
        <v>0</v>
      </c>
      <c r="W33" s="47">
        <f t="shared" si="2"/>
        <v>236.4</v>
      </c>
      <c r="X33" s="48">
        <f t="shared" si="3"/>
        <v>236.4</v>
      </c>
      <c r="Y33" s="513">
        <v>60.48</v>
      </c>
      <c r="Z33" s="77"/>
      <c r="AA33" s="77"/>
      <c r="AB33" s="491"/>
      <c r="AC33" s="491"/>
      <c r="AD33" s="491"/>
      <c r="AE33" s="491"/>
      <c r="AF33" s="492"/>
      <c r="AG33" s="493"/>
      <c r="AH33" s="120"/>
      <c r="AI33" s="23"/>
      <c r="AJ33" s="23"/>
      <c r="AK33" s="21"/>
      <c r="AL33" s="21"/>
      <c r="AM33" s="23"/>
      <c r="AN33" s="1"/>
      <c r="AO33" s="1"/>
    </row>
    <row r="34" spans="1:41" s="13" customFormat="1" ht="15.6" customHeight="1" outlineLevel="2" x14ac:dyDescent="0.25">
      <c r="A34" s="36"/>
      <c r="B34" s="32" t="s">
        <v>901</v>
      </c>
      <c r="C34" s="44" t="s">
        <v>902</v>
      </c>
      <c r="D34" s="16"/>
      <c r="E34" s="265" t="s">
        <v>903</v>
      </c>
      <c r="F34" s="171"/>
      <c r="G34" s="201"/>
      <c r="H34" s="201" t="s">
        <v>904</v>
      </c>
      <c r="I34" s="201"/>
      <c r="J34" s="200">
        <v>1</v>
      </c>
      <c r="K34" s="218" t="s">
        <v>172</v>
      </c>
      <c r="L34" s="18">
        <v>1</v>
      </c>
      <c r="M34" s="18" t="s">
        <v>101</v>
      </c>
      <c r="N34" s="18"/>
      <c r="O34" s="18"/>
      <c r="P34" s="216"/>
      <c r="Q34" s="218"/>
      <c r="R34" s="18">
        <f t="shared" si="0"/>
        <v>248.8</v>
      </c>
      <c r="S34" s="77">
        <v>248.8</v>
      </c>
      <c r="T34" s="77">
        <f t="shared" si="1"/>
        <v>301.048</v>
      </c>
      <c r="U34" s="77">
        <f t="shared" si="1"/>
        <v>301.048</v>
      </c>
      <c r="V34" s="151">
        <v>0</v>
      </c>
      <c r="W34" s="47">
        <f t="shared" si="2"/>
        <v>248.8</v>
      </c>
      <c r="X34" s="48">
        <f t="shared" si="3"/>
        <v>248.8</v>
      </c>
      <c r="Y34" s="513">
        <v>63.65</v>
      </c>
      <c r="Z34" s="77"/>
      <c r="AA34" s="77"/>
      <c r="AB34" s="491"/>
      <c r="AC34" s="491"/>
      <c r="AD34" s="491"/>
      <c r="AE34" s="491"/>
      <c r="AF34" s="492"/>
      <c r="AG34" s="493"/>
      <c r="AH34" s="120"/>
      <c r="AI34" s="23" t="s">
        <v>53</v>
      </c>
      <c r="AJ34" s="23"/>
      <c r="AK34" s="21"/>
      <c r="AL34" s="21"/>
      <c r="AM34" s="23"/>
      <c r="AN34" s="1"/>
      <c r="AO34" s="1"/>
    </row>
    <row r="35" spans="1:41" s="13" customFormat="1" ht="15.6" customHeight="1" outlineLevel="2" x14ac:dyDescent="0.25">
      <c r="A35" s="36"/>
      <c r="B35" s="32" t="s">
        <v>905</v>
      </c>
      <c r="C35" s="44" t="s">
        <v>906</v>
      </c>
      <c r="D35" s="16"/>
      <c r="E35" s="265" t="s">
        <v>907</v>
      </c>
      <c r="F35" s="171"/>
      <c r="G35" s="201"/>
      <c r="H35" s="201" t="s">
        <v>908</v>
      </c>
      <c r="I35" s="201"/>
      <c r="J35" s="200">
        <v>1</v>
      </c>
      <c r="K35" s="218" t="s">
        <v>172</v>
      </c>
      <c r="L35" s="18">
        <v>1</v>
      </c>
      <c r="M35" s="18" t="s">
        <v>101</v>
      </c>
      <c r="N35" s="18"/>
      <c r="O35" s="18"/>
      <c r="P35" s="216"/>
      <c r="Q35" s="218"/>
      <c r="R35" s="18">
        <f t="shared" si="0"/>
        <v>261.2</v>
      </c>
      <c r="S35" s="77">
        <v>261.2</v>
      </c>
      <c r="T35" s="77">
        <f t="shared" si="1"/>
        <v>316.05199999999996</v>
      </c>
      <c r="U35" s="77">
        <f t="shared" si="1"/>
        <v>316.05199999999996</v>
      </c>
      <c r="V35" s="151">
        <v>0</v>
      </c>
      <c r="W35" s="47">
        <f t="shared" si="2"/>
        <v>261.2</v>
      </c>
      <c r="X35" s="48">
        <f t="shared" si="3"/>
        <v>261.2</v>
      </c>
      <c r="Y35" s="513">
        <v>66.819999999999993</v>
      </c>
      <c r="Z35" s="77"/>
      <c r="AA35" s="77"/>
      <c r="AB35" s="491"/>
      <c r="AC35" s="491"/>
      <c r="AD35" s="491"/>
      <c r="AE35" s="491"/>
      <c r="AF35" s="492"/>
      <c r="AG35" s="493"/>
      <c r="AH35" s="120"/>
      <c r="AI35" s="23"/>
      <c r="AJ35" s="23"/>
      <c r="AK35" s="21"/>
      <c r="AL35" s="21"/>
      <c r="AM35" s="23"/>
      <c r="AN35" s="1"/>
      <c r="AO35" s="1"/>
    </row>
    <row r="36" spans="1:41" s="13" customFormat="1" ht="15.6" customHeight="1" outlineLevel="2" x14ac:dyDescent="0.25">
      <c r="A36" s="36"/>
      <c r="B36" s="32" t="s">
        <v>909</v>
      </c>
      <c r="C36" s="44" t="s">
        <v>910</v>
      </c>
      <c r="D36" s="16"/>
      <c r="E36" s="265" t="s">
        <v>911</v>
      </c>
      <c r="F36" s="171"/>
      <c r="G36" s="201"/>
      <c r="H36" s="201" t="s">
        <v>912</v>
      </c>
      <c r="I36" s="201"/>
      <c r="J36" s="200">
        <v>1</v>
      </c>
      <c r="K36" s="218" t="s">
        <v>172</v>
      </c>
      <c r="L36" s="18">
        <v>1</v>
      </c>
      <c r="M36" s="18" t="s">
        <v>101</v>
      </c>
      <c r="N36" s="18"/>
      <c r="O36" s="18"/>
      <c r="P36" s="216"/>
      <c r="Q36" s="218"/>
      <c r="R36" s="18">
        <f t="shared" si="0"/>
        <v>273.60000000000002</v>
      </c>
      <c r="S36" s="77">
        <v>273.60000000000002</v>
      </c>
      <c r="T36" s="77">
        <f t="shared" si="1"/>
        <v>331.05600000000004</v>
      </c>
      <c r="U36" s="77">
        <f t="shared" si="1"/>
        <v>331.05600000000004</v>
      </c>
      <c r="V36" s="151">
        <v>0</v>
      </c>
      <c r="W36" s="47">
        <f t="shared" si="2"/>
        <v>273.60000000000002</v>
      </c>
      <c r="X36" s="48">
        <f t="shared" si="3"/>
        <v>273.60000000000002</v>
      </c>
      <c r="Y36" s="513">
        <v>70</v>
      </c>
      <c r="Z36" s="77"/>
      <c r="AA36" s="77"/>
      <c r="AB36" s="491"/>
      <c r="AC36" s="491"/>
      <c r="AD36" s="491"/>
      <c r="AE36" s="491"/>
      <c r="AF36" s="492"/>
      <c r="AG36" s="493"/>
      <c r="AH36" s="120"/>
      <c r="AI36" s="23" t="s">
        <v>53</v>
      </c>
      <c r="AJ36" s="23"/>
      <c r="AK36" s="21"/>
      <c r="AL36" s="21"/>
      <c r="AM36" s="23"/>
      <c r="AN36" s="1"/>
      <c r="AO36" s="1"/>
    </row>
    <row r="37" spans="1:41" s="13" customFormat="1" ht="15.6" customHeight="1" outlineLevel="2" x14ac:dyDescent="0.25">
      <c r="A37" s="36"/>
      <c r="B37" s="32" t="s">
        <v>913</v>
      </c>
      <c r="C37" s="44" t="s">
        <v>914</v>
      </c>
      <c r="D37" s="16"/>
      <c r="E37" s="265" t="s">
        <v>915</v>
      </c>
      <c r="F37" s="171"/>
      <c r="G37" s="201"/>
      <c r="H37" s="201" t="s">
        <v>916</v>
      </c>
      <c r="I37" s="201"/>
      <c r="J37" s="200">
        <v>1</v>
      </c>
      <c r="K37" s="218" t="s">
        <v>172</v>
      </c>
      <c r="L37" s="18">
        <v>1</v>
      </c>
      <c r="M37" s="18" t="s">
        <v>101</v>
      </c>
      <c r="N37" s="18"/>
      <c r="O37" s="18"/>
      <c r="P37" s="216"/>
      <c r="Q37" s="218"/>
      <c r="R37" s="18">
        <f t="shared" si="0"/>
        <v>286</v>
      </c>
      <c r="S37" s="77">
        <v>286</v>
      </c>
      <c r="T37" s="77">
        <f t="shared" ref="T37:U49" si="4">R37*1.21</f>
        <v>346.06</v>
      </c>
      <c r="U37" s="77">
        <f t="shared" si="4"/>
        <v>346.06</v>
      </c>
      <c r="V37" s="151">
        <v>0</v>
      </c>
      <c r="W37" s="47">
        <f t="shared" si="2"/>
        <v>286</v>
      </c>
      <c r="X37" s="48">
        <f t="shared" si="3"/>
        <v>286</v>
      </c>
      <c r="Y37" s="513">
        <v>73.17</v>
      </c>
      <c r="Z37" s="77"/>
      <c r="AA37" s="77"/>
      <c r="AB37" s="491"/>
      <c r="AC37" s="491"/>
      <c r="AD37" s="491"/>
      <c r="AE37" s="491"/>
      <c r="AF37" s="492"/>
      <c r="AG37" s="493"/>
      <c r="AH37" s="120"/>
      <c r="AI37" s="23" t="s">
        <v>53</v>
      </c>
      <c r="AJ37" s="23"/>
      <c r="AK37" s="21"/>
      <c r="AL37" s="21"/>
      <c r="AM37" s="23"/>
      <c r="AN37" s="1"/>
      <c r="AO37" s="1"/>
    </row>
    <row r="38" spans="1:41" s="13" customFormat="1" ht="15.6" customHeight="1" outlineLevel="2" x14ac:dyDescent="0.25">
      <c r="A38" s="36"/>
      <c r="B38" s="32" t="s">
        <v>917</v>
      </c>
      <c r="C38" s="44" t="s">
        <v>918</v>
      </c>
      <c r="D38" s="16"/>
      <c r="E38" s="265" t="s">
        <v>919</v>
      </c>
      <c r="F38" s="171"/>
      <c r="G38" s="201"/>
      <c r="H38" s="201" t="s">
        <v>920</v>
      </c>
      <c r="I38" s="201"/>
      <c r="J38" s="200">
        <v>1</v>
      </c>
      <c r="K38" s="218" t="s">
        <v>172</v>
      </c>
      <c r="L38" s="18">
        <v>1</v>
      </c>
      <c r="M38" s="18" t="s">
        <v>101</v>
      </c>
      <c r="N38" s="18"/>
      <c r="O38" s="18"/>
      <c r="P38" s="216"/>
      <c r="Q38" s="218"/>
      <c r="R38" s="18">
        <f t="shared" si="0"/>
        <v>298.39999999999998</v>
      </c>
      <c r="S38" s="77">
        <v>298.39999999999998</v>
      </c>
      <c r="T38" s="77">
        <f t="shared" si="4"/>
        <v>361.06399999999996</v>
      </c>
      <c r="U38" s="77">
        <f t="shared" si="4"/>
        <v>361.06399999999996</v>
      </c>
      <c r="V38" s="151">
        <v>0</v>
      </c>
      <c r="W38" s="47">
        <f t="shared" si="2"/>
        <v>298.39999999999998</v>
      </c>
      <c r="X38" s="48">
        <f t="shared" si="3"/>
        <v>298.39999999999998</v>
      </c>
      <c r="Y38" s="513">
        <v>76.34</v>
      </c>
      <c r="Z38" s="77"/>
      <c r="AA38" s="77"/>
      <c r="AB38" s="491"/>
      <c r="AC38" s="491"/>
      <c r="AD38" s="491"/>
      <c r="AE38" s="491"/>
      <c r="AF38" s="492"/>
      <c r="AG38" s="493"/>
      <c r="AH38" s="120"/>
      <c r="AI38" s="23" t="s">
        <v>53</v>
      </c>
      <c r="AJ38" s="23"/>
      <c r="AK38" s="21"/>
      <c r="AL38" s="21"/>
      <c r="AM38" s="23"/>
      <c r="AN38" s="1"/>
      <c r="AO38" s="1"/>
    </row>
    <row r="39" spans="1:41" s="13" customFormat="1" ht="15.6" customHeight="1" outlineLevel="2" x14ac:dyDescent="0.25">
      <c r="A39" s="36"/>
      <c r="B39" s="32" t="s">
        <v>921</v>
      </c>
      <c r="C39" s="44" t="s">
        <v>922</v>
      </c>
      <c r="D39" s="16"/>
      <c r="E39" s="265" t="s">
        <v>923</v>
      </c>
      <c r="F39" s="171"/>
      <c r="G39" s="201"/>
      <c r="H39" s="201" t="s">
        <v>924</v>
      </c>
      <c r="I39" s="201"/>
      <c r="J39" s="200">
        <v>1</v>
      </c>
      <c r="K39" s="218" t="s">
        <v>172</v>
      </c>
      <c r="L39" s="18">
        <v>1</v>
      </c>
      <c r="M39" s="18" t="s">
        <v>101</v>
      </c>
      <c r="N39" s="18"/>
      <c r="O39" s="18"/>
      <c r="P39" s="216"/>
      <c r="Q39" s="218"/>
      <c r="R39" s="18">
        <f t="shared" si="0"/>
        <v>310.8</v>
      </c>
      <c r="S39" s="77">
        <v>310.8</v>
      </c>
      <c r="T39" s="77">
        <f t="shared" si="4"/>
        <v>376.06799999999998</v>
      </c>
      <c r="U39" s="77">
        <f t="shared" si="4"/>
        <v>376.06799999999998</v>
      </c>
      <c r="V39" s="151">
        <v>0</v>
      </c>
      <c r="W39" s="47">
        <f t="shared" si="2"/>
        <v>310.8</v>
      </c>
      <c r="X39" s="48">
        <f t="shared" si="3"/>
        <v>310.8</v>
      </c>
      <c r="Y39" s="513">
        <v>79.52</v>
      </c>
      <c r="Z39" s="77"/>
      <c r="AA39" s="77"/>
      <c r="AB39" s="491"/>
      <c r="AC39" s="491"/>
      <c r="AD39" s="491"/>
      <c r="AE39" s="491"/>
      <c r="AF39" s="492"/>
      <c r="AG39" s="493"/>
      <c r="AH39" s="120"/>
      <c r="AI39" s="23"/>
      <c r="AJ39" s="23"/>
      <c r="AK39" s="21"/>
      <c r="AL39" s="21"/>
      <c r="AM39" s="23"/>
      <c r="AN39" s="1"/>
      <c r="AO39" s="1"/>
    </row>
    <row r="40" spans="1:41" s="13" customFormat="1" ht="15.6" customHeight="1" outlineLevel="2" x14ac:dyDescent="0.25">
      <c r="A40" s="36"/>
      <c r="B40" s="32" t="s">
        <v>925</v>
      </c>
      <c r="C40" s="44" t="s">
        <v>926</v>
      </c>
      <c r="D40" s="16"/>
      <c r="E40" s="265" t="s">
        <v>927</v>
      </c>
      <c r="F40" s="171"/>
      <c r="G40" s="201"/>
      <c r="H40" s="201" t="s">
        <v>928</v>
      </c>
      <c r="I40" s="201"/>
      <c r="J40" s="200">
        <v>1</v>
      </c>
      <c r="K40" s="218" t="s">
        <v>172</v>
      </c>
      <c r="L40" s="18">
        <v>1</v>
      </c>
      <c r="M40" s="18" t="s">
        <v>101</v>
      </c>
      <c r="N40" s="18"/>
      <c r="O40" s="18"/>
      <c r="P40" s="216"/>
      <c r="Q40" s="218"/>
      <c r="R40" s="18">
        <f t="shared" si="0"/>
        <v>323.2</v>
      </c>
      <c r="S40" s="77">
        <v>323.2</v>
      </c>
      <c r="T40" s="77">
        <f t="shared" si="4"/>
        <v>391.072</v>
      </c>
      <c r="U40" s="77">
        <f t="shared" si="4"/>
        <v>391.072</v>
      </c>
      <c r="V40" s="151">
        <v>0</v>
      </c>
      <c r="W40" s="47">
        <f t="shared" si="2"/>
        <v>323.2</v>
      </c>
      <c r="X40" s="48">
        <f t="shared" si="3"/>
        <v>323.2</v>
      </c>
      <c r="Y40" s="513">
        <v>82.69</v>
      </c>
      <c r="Z40" s="77"/>
      <c r="AA40" s="77"/>
      <c r="AB40" s="491"/>
      <c r="AC40" s="491"/>
      <c r="AD40" s="491"/>
      <c r="AE40" s="491"/>
      <c r="AF40" s="492"/>
      <c r="AG40" s="493"/>
      <c r="AH40" s="120"/>
      <c r="AI40" s="23" t="s">
        <v>53</v>
      </c>
      <c r="AJ40" s="23"/>
      <c r="AK40" s="21"/>
      <c r="AL40" s="21"/>
      <c r="AM40" s="23"/>
      <c r="AN40" s="1"/>
      <c r="AO40" s="1"/>
    </row>
    <row r="41" spans="1:41" s="13" customFormat="1" ht="15.6" customHeight="1" outlineLevel="2" x14ac:dyDescent="0.25">
      <c r="A41" s="36"/>
      <c r="B41" s="32" t="s">
        <v>929</v>
      </c>
      <c r="C41" s="44" t="s">
        <v>930</v>
      </c>
      <c r="D41" s="16"/>
      <c r="E41" s="265" t="s">
        <v>931</v>
      </c>
      <c r="F41" s="171"/>
      <c r="G41" s="201"/>
      <c r="H41" s="201" t="s">
        <v>932</v>
      </c>
      <c r="I41" s="201"/>
      <c r="J41" s="200">
        <v>1</v>
      </c>
      <c r="K41" s="218" t="s">
        <v>172</v>
      </c>
      <c r="L41" s="18">
        <v>1</v>
      </c>
      <c r="M41" s="18" t="s">
        <v>101</v>
      </c>
      <c r="N41" s="18"/>
      <c r="O41" s="18"/>
      <c r="P41" s="216"/>
      <c r="Q41" s="218"/>
      <c r="R41" s="18">
        <f t="shared" si="0"/>
        <v>335.6</v>
      </c>
      <c r="S41" s="77">
        <v>335.6</v>
      </c>
      <c r="T41" s="77">
        <f t="shared" si="4"/>
        <v>406.07600000000002</v>
      </c>
      <c r="U41" s="77">
        <f t="shared" si="4"/>
        <v>406.07600000000002</v>
      </c>
      <c r="V41" s="151">
        <v>0</v>
      </c>
      <c r="W41" s="47">
        <f t="shared" si="2"/>
        <v>335.6</v>
      </c>
      <c r="X41" s="48">
        <f t="shared" si="3"/>
        <v>335.6</v>
      </c>
      <c r="Y41" s="513">
        <v>85.87</v>
      </c>
      <c r="Z41" s="77"/>
      <c r="AA41" s="77"/>
      <c r="AB41" s="491"/>
      <c r="AC41" s="491"/>
      <c r="AD41" s="491"/>
      <c r="AE41" s="491"/>
      <c r="AF41" s="492"/>
      <c r="AG41" s="493"/>
      <c r="AH41" s="120"/>
      <c r="AI41" s="23" t="s">
        <v>53</v>
      </c>
      <c r="AJ41" s="23"/>
      <c r="AK41" s="21"/>
      <c r="AL41" s="21"/>
      <c r="AM41" s="23"/>
      <c r="AN41" s="1"/>
      <c r="AO41" s="1"/>
    </row>
    <row r="42" spans="1:41" s="13" customFormat="1" ht="15.6" customHeight="1" outlineLevel="2" x14ac:dyDescent="0.25">
      <c r="A42" s="36"/>
      <c r="B42" s="32" t="s">
        <v>933</v>
      </c>
      <c r="C42" s="44" t="s">
        <v>934</v>
      </c>
      <c r="D42" s="16"/>
      <c r="E42" s="265" t="s">
        <v>935</v>
      </c>
      <c r="F42" s="171"/>
      <c r="G42" s="201"/>
      <c r="H42" s="201" t="s">
        <v>936</v>
      </c>
      <c r="I42" s="201"/>
      <c r="J42" s="200">
        <v>1</v>
      </c>
      <c r="K42" s="218" t="s">
        <v>172</v>
      </c>
      <c r="L42" s="18">
        <v>1</v>
      </c>
      <c r="M42" s="18" t="s">
        <v>101</v>
      </c>
      <c r="N42" s="18"/>
      <c r="O42" s="18"/>
      <c r="P42" s="216"/>
      <c r="Q42" s="218"/>
      <c r="R42" s="18">
        <f t="shared" si="0"/>
        <v>348</v>
      </c>
      <c r="S42" s="77">
        <v>348</v>
      </c>
      <c r="T42" s="77">
        <f t="shared" si="4"/>
        <v>421.08</v>
      </c>
      <c r="U42" s="77">
        <f t="shared" si="4"/>
        <v>421.08</v>
      </c>
      <c r="V42" s="151">
        <v>0</v>
      </c>
      <c r="W42" s="47">
        <f t="shared" si="2"/>
        <v>348</v>
      </c>
      <c r="X42" s="48">
        <f t="shared" si="3"/>
        <v>348</v>
      </c>
      <c r="Y42" s="513">
        <v>89.04</v>
      </c>
      <c r="Z42" s="77"/>
      <c r="AA42" s="77"/>
      <c r="AB42" s="491"/>
      <c r="AC42" s="491"/>
      <c r="AD42" s="491"/>
      <c r="AE42" s="491"/>
      <c r="AF42" s="492"/>
      <c r="AG42" s="493"/>
      <c r="AH42" s="120"/>
      <c r="AI42" s="23" t="s">
        <v>53</v>
      </c>
      <c r="AJ42" s="23"/>
      <c r="AK42" s="21"/>
      <c r="AL42" s="21"/>
      <c r="AM42" s="23"/>
      <c r="AN42" s="1"/>
      <c r="AO42" s="1"/>
    </row>
    <row r="43" spans="1:41" s="13" customFormat="1" ht="15.6" customHeight="1" outlineLevel="2" x14ac:dyDescent="0.25">
      <c r="A43" s="36"/>
      <c r="B43" s="32" t="s">
        <v>937</v>
      </c>
      <c r="C43" s="44" t="s">
        <v>938</v>
      </c>
      <c r="D43" s="16"/>
      <c r="E43" s="265" t="s">
        <v>939</v>
      </c>
      <c r="F43" s="171"/>
      <c r="G43" s="201"/>
      <c r="H43" s="201" t="s">
        <v>940</v>
      </c>
      <c r="I43" s="201"/>
      <c r="J43" s="200">
        <v>1</v>
      </c>
      <c r="K43" s="218" t="s">
        <v>172</v>
      </c>
      <c r="L43" s="18">
        <v>1</v>
      </c>
      <c r="M43" s="18" t="s">
        <v>101</v>
      </c>
      <c r="N43" s="18"/>
      <c r="O43" s="18"/>
      <c r="P43" s="216"/>
      <c r="Q43" s="218"/>
      <c r="R43" s="18">
        <f t="shared" si="0"/>
        <v>360.4</v>
      </c>
      <c r="S43" s="77">
        <v>360.4</v>
      </c>
      <c r="T43" s="77">
        <f t="shared" si="4"/>
        <v>436.08399999999995</v>
      </c>
      <c r="U43" s="77">
        <f t="shared" si="4"/>
        <v>436.08399999999995</v>
      </c>
      <c r="V43" s="151">
        <v>0</v>
      </c>
      <c r="W43" s="47">
        <f t="shared" si="2"/>
        <v>360.4</v>
      </c>
      <c r="X43" s="48">
        <f t="shared" si="3"/>
        <v>360.4</v>
      </c>
      <c r="Y43" s="513">
        <v>92.21</v>
      </c>
      <c r="Z43" s="77"/>
      <c r="AA43" s="77"/>
      <c r="AB43" s="491"/>
      <c r="AC43" s="491"/>
      <c r="AD43" s="491"/>
      <c r="AE43" s="491"/>
      <c r="AF43" s="492"/>
      <c r="AG43" s="493"/>
      <c r="AH43" s="120"/>
      <c r="AI43" s="23" t="s">
        <v>53</v>
      </c>
      <c r="AJ43" s="23"/>
      <c r="AK43" s="21"/>
      <c r="AL43" s="21"/>
      <c r="AM43" s="23"/>
      <c r="AN43" s="1"/>
      <c r="AO43" s="1"/>
    </row>
    <row r="44" spans="1:41" s="13" customFormat="1" ht="15.6" customHeight="1" outlineLevel="2" x14ac:dyDescent="0.25">
      <c r="A44" s="36"/>
      <c r="B44" s="32" t="s">
        <v>941</v>
      </c>
      <c r="C44" s="44" t="s">
        <v>942</v>
      </c>
      <c r="D44" s="16"/>
      <c r="E44" s="265" t="s">
        <v>943</v>
      </c>
      <c r="F44" s="171"/>
      <c r="G44" s="201"/>
      <c r="H44" s="201" t="s">
        <v>944</v>
      </c>
      <c r="I44" s="201"/>
      <c r="J44" s="200">
        <v>1</v>
      </c>
      <c r="K44" s="218" t="s">
        <v>172</v>
      </c>
      <c r="L44" s="18">
        <v>1</v>
      </c>
      <c r="M44" s="18" t="s">
        <v>101</v>
      </c>
      <c r="N44" s="18"/>
      <c r="O44" s="18"/>
      <c r="P44" s="216"/>
      <c r="Q44" s="218"/>
      <c r="R44" s="18">
        <f t="shared" si="0"/>
        <v>372.8</v>
      </c>
      <c r="S44" s="77">
        <v>372.8</v>
      </c>
      <c r="T44" s="77">
        <f t="shared" si="4"/>
        <v>451.08800000000002</v>
      </c>
      <c r="U44" s="77">
        <f t="shared" si="4"/>
        <v>451.08800000000002</v>
      </c>
      <c r="V44" s="151">
        <v>0</v>
      </c>
      <c r="W44" s="47">
        <f t="shared" si="2"/>
        <v>372.8</v>
      </c>
      <c r="X44" s="48">
        <f t="shared" si="3"/>
        <v>372.8</v>
      </c>
      <c r="Y44" s="513">
        <v>95.39</v>
      </c>
      <c r="Z44" s="77"/>
      <c r="AA44" s="77"/>
      <c r="AB44" s="491"/>
      <c r="AC44" s="491"/>
      <c r="AD44" s="491"/>
      <c r="AE44" s="491"/>
      <c r="AF44" s="492"/>
      <c r="AG44" s="493"/>
      <c r="AH44" s="120"/>
      <c r="AI44" s="23" t="s">
        <v>53</v>
      </c>
      <c r="AJ44" s="23"/>
      <c r="AK44" s="21"/>
      <c r="AL44" s="21"/>
      <c r="AM44" s="23"/>
      <c r="AN44" s="1"/>
      <c r="AO44" s="1"/>
    </row>
    <row r="45" spans="1:41" s="13" customFormat="1" ht="15.6" customHeight="1" outlineLevel="2" x14ac:dyDescent="0.25">
      <c r="A45" s="36"/>
      <c r="B45" s="32" t="s">
        <v>945</v>
      </c>
      <c r="C45" s="44" t="s">
        <v>946</v>
      </c>
      <c r="D45" s="16"/>
      <c r="E45" s="265" t="s">
        <v>947</v>
      </c>
      <c r="F45" s="171"/>
      <c r="G45" s="201"/>
      <c r="H45" s="201" t="s">
        <v>948</v>
      </c>
      <c r="I45" s="201"/>
      <c r="J45" s="200">
        <v>1</v>
      </c>
      <c r="K45" s="218" t="s">
        <v>172</v>
      </c>
      <c r="L45" s="18">
        <v>1</v>
      </c>
      <c r="M45" s="18" t="s">
        <v>101</v>
      </c>
      <c r="N45" s="18"/>
      <c r="O45" s="18"/>
      <c r="P45" s="216"/>
      <c r="Q45" s="218"/>
      <c r="R45" s="18">
        <f t="shared" si="0"/>
        <v>624</v>
      </c>
      <c r="S45" s="77">
        <v>624</v>
      </c>
      <c r="T45" s="77">
        <f t="shared" si="4"/>
        <v>755.04</v>
      </c>
      <c r="U45" s="77">
        <f t="shared" si="4"/>
        <v>755.04</v>
      </c>
      <c r="V45" s="151">
        <v>0</v>
      </c>
      <c r="W45" s="47">
        <f t="shared" si="2"/>
        <v>624</v>
      </c>
      <c r="X45" s="48">
        <f t="shared" si="3"/>
        <v>624</v>
      </c>
      <c r="Y45" s="513">
        <v>159.6</v>
      </c>
      <c r="Z45" s="77"/>
      <c r="AA45" s="77"/>
      <c r="AB45" s="491"/>
      <c r="AC45" s="491"/>
      <c r="AD45" s="491"/>
      <c r="AE45" s="491"/>
      <c r="AF45" s="492"/>
      <c r="AG45" s="493"/>
      <c r="AH45" s="120"/>
      <c r="AI45" s="23" t="s">
        <v>53</v>
      </c>
      <c r="AJ45" s="23"/>
      <c r="AK45" s="21"/>
      <c r="AL45" s="21"/>
      <c r="AM45" s="23"/>
      <c r="AN45" s="1"/>
      <c r="AO45" s="1"/>
    </row>
    <row r="46" spans="1:41" s="13" customFormat="1" ht="15.6" customHeight="1" outlineLevel="2" x14ac:dyDescent="0.25">
      <c r="A46" s="36"/>
      <c r="B46" s="32" t="s">
        <v>949</v>
      </c>
      <c r="C46" s="44" t="s">
        <v>950</v>
      </c>
      <c r="D46" s="16"/>
      <c r="E46" s="265" t="s">
        <v>951</v>
      </c>
      <c r="F46" s="171"/>
      <c r="G46" s="201"/>
      <c r="H46" s="201" t="s">
        <v>952</v>
      </c>
      <c r="I46" s="201"/>
      <c r="J46" s="200">
        <v>1</v>
      </c>
      <c r="K46" s="218" t="s">
        <v>172</v>
      </c>
      <c r="L46" s="18">
        <v>1</v>
      </c>
      <c r="M46" s="18" t="s">
        <v>101</v>
      </c>
      <c r="N46" s="18"/>
      <c r="O46" s="18"/>
      <c r="P46" s="216"/>
      <c r="Q46" s="218"/>
      <c r="R46" s="18">
        <f t="shared" si="0"/>
        <v>642.20000000000005</v>
      </c>
      <c r="S46" s="77">
        <v>642.20000000000005</v>
      </c>
      <c r="T46" s="77">
        <f t="shared" si="4"/>
        <v>777.06200000000001</v>
      </c>
      <c r="U46" s="77">
        <f t="shared" si="4"/>
        <v>777.06200000000001</v>
      </c>
      <c r="V46" s="151">
        <v>0</v>
      </c>
      <c r="W46" s="47">
        <f t="shared" si="2"/>
        <v>642.20000000000005</v>
      </c>
      <c r="X46" s="48">
        <f t="shared" si="3"/>
        <v>642.20000000000005</v>
      </c>
      <c r="Y46" s="513">
        <v>164.25</v>
      </c>
      <c r="Z46" s="77"/>
      <c r="AA46" s="77"/>
      <c r="AB46" s="491"/>
      <c r="AC46" s="491"/>
      <c r="AD46" s="491"/>
      <c r="AE46" s="491"/>
      <c r="AF46" s="492"/>
      <c r="AG46" s="493"/>
      <c r="AH46" s="120"/>
      <c r="AI46" s="23" t="s">
        <v>53</v>
      </c>
      <c r="AJ46" s="23"/>
      <c r="AK46" s="21"/>
      <c r="AL46" s="21"/>
      <c r="AM46" s="23"/>
      <c r="AN46" s="1"/>
      <c r="AO46" s="1"/>
    </row>
    <row r="47" spans="1:41" s="13" customFormat="1" ht="15.6" customHeight="1" outlineLevel="2" x14ac:dyDescent="0.25">
      <c r="A47" s="36"/>
      <c r="B47" s="32" t="s">
        <v>953</v>
      </c>
      <c r="C47" s="44" t="s">
        <v>954</v>
      </c>
      <c r="D47" s="16"/>
      <c r="E47" s="265" t="s">
        <v>955</v>
      </c>
      <c r="F47" s="171"/>
      <c r="G47" s="201"/>
      <c r="H47" s="201" t="s">
        <v>956</v>
      </c>
      <c r="I47" s="201"/>
      <c r="J47" s="200">
        <v>1</v>
      </c>
      <c r="K47" s="218" t="s">
        <v>172</v>
      </c>
      <c r="L47" s="18">
        <v>1</v>
      </c>
      <c r="M47" s="18" t="s">
        <v>101</v>
      </c>
      <c r="N47" s="18"/>
      <c r="O47" s="18"/>
      <c r="P47" s="216"/>
      <c r="Q47" s="218"/>
      <c r="R47" s="18">
        <f t="shared" si="0"/>
        <v>660.4</v>
      </c>
      <c r="S47" s="77">
        <v>660.4</v>
      </c>
      <c r="T47" s="77">
        <f t="shared" si="4"/>
        <v>799.08399999999995</v>
      </c>
      <c r="U47" s="77">
        <f t="shared" si="4"/>
        <v>799.08399999999995</v>
      </c>
      <c r="V47" s="151">
        <v>0</v>
      </c>
      <c r="W47" s="47">
        <f t="shared" si="2"/>
        <v>660.4</v>
      </c>
      <c r="X47" s="48">
        <f t="shared" si="3"/>
        <v>660.4</v>
      </c>
      <c r="Y47" s="513">
        <v>168.9</v>
      </c>
      <c r="Z47" s="77"/>
      <c r="AA47" s="77"/>
      <c r="AB47" s="491"/>
      <c r="AC47" s="491"/>
      <c r="AD47" s="491"/>
      <c r="AE47" s="491"/>
      <c r="AF47" s="492"/>
      <c r="AG47" s="493"/>
      <c r="AH47" s="120"/>
      <c r="AI47" s="23" t="s">
        <v>53</v>
      </c>
      <c r="AJ47" s="23"/>
      <c r="AK47" s="21"/>
      <c r="AL47" s="21"/>
      <c r="AM47" s="23"/>
      <c r="AN47" s="1"/>
      <c r="AO47" s="1"/>
    </row>
    <row r="48" spans="1:41" s="13" customFormat="1" ht="15.6" customHeight="1" outlineLevel="2" x14ac:dyDescent="0.25">
      <c r="A48" s="36"/>
      <c r="B48" s="32" t="s">
        <v>957</v>
      </c>
      <c r="C48" s="44" t="s">
        <v>958</v>
      </c>
      <c r="D48" s="16"/>
      <c r="E48" s="265" t="s">
        <v>959</v>
      </c>
      <c r="F48" s="171"/>
      <c r="G48" s="201"/>
      <c r="H48" s="201" t="s">
        <v>960</v>
      </c>
      <c r="I48" s="201"/>
      <c r="J48" s="200">
        <v>1</v>
      </c>
      <c r="K48" s="218" t="s">
        <v>172</v>
      </c>
      <c r="L48" s="18">
        <v>1</v>
      </c>
      <c r="M48" s="18" t="s">
        <v>101</v>
      </c>
      <c r="N48" s="18"/>
      <c r="O48" s="18"/>
      <c r="P48" s="216"/>
      <c r="Q48" s="218"/>
      <c r="R48" s="18">
        <f t="shared" si="0"/>
        <v>696.6</v>
      </c>
      <c r="S48" s="77">
        <v>696.6</v>
      </c>
      <c r="T48" s="77">
        <f t="shared" si="4"/>
        <v>842.88599999999997</v>
      </c>
      <c r="U48" s="77">
        <f t="shared" si="4"/>
        <v>842.88599999999997</v>
      </c>
      <c r="V48" s="151">
        <v>0</v>
      </c>
      <c r="W48" s="47">
        <f t="shared" si="2"/>
        <v>696.6</v>
      </c>
      <c r="X48" s="48">
        <f t="shared" si="3"/>
        <v>696.6</v>
      </c>
      <c r="Y48" s="513">
        <v>178.21</v>
      </c>
      <c r="Z48" s="77"/>
      <c r="AA48" s="77"/>
      <c r="AB48" s="491"/>
      <c r="AC48" s="491"/>
      <c r="AD48" s="491"/>
      <c r="AE48" s="491"/>
      <c r="AF48" s="492"/>
      <c r="AG48" s="493"/>
      <c r="AH48" s="120"/>
      <c r="AI48" s="23" t="s">
        <v>53</v>
      </c>
      <c r="AJ48" s="23"/>
      <c r="AK48" s="21"/>
      <c r="AL48" s="21"/>
      <c r="AM48" s="23"/>
      <c r="AN48" s="1"/>
      <c r="AO48" s="1"/>
    </row>
    <row r="49" spans="1:41" s="13" customFormat="1" ht="15.6" customHeight="1" outlineLevel="2" x14ac:dyDescent="0.25">
      <c r="A49" s="36"/>
      <c r="B49" s="32" t="s">
        <v>961</v>
      </c>
      <c r="C49" s="44" t="s">
        <v>962</v>
      </c>
      <c r="D49" s="16"/>
      <c r="E49" s="265" t="s">
        <v>963</v>
      </c>
      <c r="F49" s="171"/>
      <c r="G49" s="201"/>
      <c r="H49" s="201" t="s">
        <v>964</v>
      </c>
      <c r="I49" s="201"/>
      <c r="J49" s="200">
        <v>1</v>
      </c>
      <c r="K49" s="218" t="s">
        <v>172</v>
      </c>
      <c r="L49" s="18">
        <v>1</v>
      </c>
      <c r="M49" s="18" t="s">
        <v>101</v>
      </c>
      <c r="N49" s="18"/>
      <c r="O49" s="18"/>
      <c r="P49" s="216"/>
      <c r="Q49" s="218"/>
      <c r="R49" s="18">
        <f t="shared" si="0"/>
        <v>91.25</v>
      </c>
      <c r="S49" s="77">
        <v>91.25</v>
      </c>
      <c r="T49" s="77">
        <f t="shared" si="4"/>
        <v>110.41249999999999</v>
      </c>
      <c r="U49" s="77">
        <f t="shared" si="4"/>
        <v>110.41249999999999</v>
      </c>
      <c r="V49" s="151">
        <v>0</v>
      </c>
      <c r="W49" s="47">
        <f t="shared" si="2"/>
        <v>91.25</v>
      </c>
      <c r="X49" s="48">
        <f t="shared" si="3"/>
        <v>91.25</v>
      </c>
      <c r="Y49" s="513">
        <v>16.96</v>
      </c>
      <c r="Z49" s="77"/>
      <c r="AA49" s="77"/>
      <c r="AB49" s="491"/>
      <c r="AC49" s="491"/>
      <c r="AD49" s="491"/>
      <c r="AE49" s="491"/>
      <c r="AF49" s="492"/>
      <c r="AG49" s="493"/>
      <c r="AH49" s="120"/>
      <c r="AI49" s="23"/>
      <c r="AJ49" s="23"/>
      <c r="AK49" s="21"/>
      <c r="AL49" s="21"/>
      <c r="AM49" s="23"/>
      <c r="AN49" s="1"/>
      <c r="AO49" s="1"/>
    </row>
    <row r="50" spans="1:41" s="13" customFormat="1" ht="15.6" outlineLevel="1" x14ac:dyDescent="0.25">
      <c r="A50" s="36"/>
      <c r="B50" s="190" t="s">
        <v>965</v>
      </c>
      <c r="C50" s="393"/>
      <c r="D50" s="393"/>
      <c r="E50" s="393"/>
      <c r="F50" s="211"/>
      <c r="G50" s="211"/>
      <c r="H50" s="211"/>
      <c r="I50" s="211"/>
      <c r="J50" s="214"/>
      <c r="K50" s="214"/>
      <c r="L50" s="367"/>
      <c r="M50" s="245"/>
      <c r="N50" s="245"/>
      <c r="O50" s="245"/>
      <c r="P50" s="368"/>
      <c r="Q50" s="214"/>
      <c r="R50" s="38"/>
      <c r="S50" s="38"/>
      <c r="T50" s="38"/>
      <c r="U50" s="38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215"/>
      <c r="AI50" s="202"/>
      <c r="AJ50" s="202"/>
      <c r="AK50" s="212"/>
      <c r="AL50" s="212"/>
      <c r="AM50" s="213"/>
      <c r="AN50" s="1"/>
      <c r="AO50" s="1"/>
    </row>
    <row r="51" spans="1:41" s="13" customFormat="1" ht="15.6" customHeight="1" outlineLevel="2" x14ac:dyDescent="0.25">
      <c r="A51" s="36"/>
      <c r="B51" s="32">
        <v>8594221590089</v>
      </c>
      <c r="C51" s="44" t="s">
        <v>966</v>
      </c>
      <c r="D51" s="16"/>
      <c r="E51" s="265" t="s">
        <v>967</v>
      </c>
      <c r="F51" s="221" t="s">
        <v>968</v>
      </c>
      <c r="G51" s="201"/>
      <c r="H51" s="201" t="s">
        <v>969</v>
      </c>
      <c r="I51" s="201"/>
      <c r="J51" s="200">
        <v>1</v>
      </c>
      <c r="K51" s="218" t="s">
        <v>172</v>
      </c>
      <c r="L51" s="247" t="s">
        <v>152</v>
      </c>
      <c r="M51" s="18" t="s">
        <v>101</v>
      </c>
      <c r="N51" s="247" t="s">
        <v>153</v>
      </c>
      <c r="O51" s="18"/>
      <c r="P51" s="216"/>
      <c r="Q51" s="218"/>
      <c r="R51" s="18">
        <f>S51*5</f>
        <v>413</v>
      </c>
      <c r="S51" s="77">
        <v>82.6</v>
      </c>
      <c r="T51" s="77">
        <f t="shared" ref="T51:U60" si="5">R51*1.21</f>
        <v>499.72999999999996</v>
      </c>
      <c r="U51" s="77">
        <f t="shared" si="5"/>
        <v>99.945999999999984</v>
      </c>
      <c r="V51" s="151">
        <v>0</v>
      </c>
      <c r="W51" s="47" t="e">
        <f t="shared" ref="W51:W60" si="6">X51*L51</f>
        <v>#VALUE!</v>
      </c>
      <c r="X51" s="48">
        <f t="shared" ref="X51:X60" si="7">S51*(1-V51/100)</f>
        <v>82.6</v>
      </c>
      <c r="Y51" s="543">
        <v>19.190000000000001</v>
      </c>
      <c r="Z51" s="77"/>
      <c r="AA51" s="77"/>
      <c r="AB51" s="491"/>
      <c r="AC51" s="491"/>
      <c r="AD51" s="491"/>
      <c r="AE51" s="491"/>
      <c r="AF51" s="492"/>
      <c r="AG51" s="493"/>
      <c r="AH51" s="120"/>
      <c r="AI51" s="23"/>
      <c r="AJ51" s="23"/>
      <c r="AK51" s="21"/>
      <c r="AL51" s="21"/>
      <c r="AM51" s="23"/>
      <c r="AN51" s="1"/>
      <c r="AO51" s="1"/>
    </row>
    <row r="52" spans="1:41" s="13" customFormat="1" ht="15.6" customHeight="1" outlineLevel="2" x14ac:dyDescent="0.25">
      <c r="A52" s="36"/>
      <c r="B52" s="32">
        <v>8594221590096</v>
      </c>
      <c r="C52" s="44" t="s">
        <v>970</v>
      </c>
      <c r="D52" s="16"/>
      <c r="E52" s="265" t="s">
        <v>971</v>
      </c>
      <c r="F52" s="221" t="s">
        <v>968</v>
      </c>
      <c r="G52" s="201"/>
      <c r="H52" s="201" t="s">
        <v>972</v>
      </c>
      <c r="I52" s="201"/>
      <c r="J52" s="200">
        <v>1</v>
      </c>
      <c r="K52" s="218" t="s">
        <v>172</v>
      </c>
      <c r="L52" s="247" t="s">
        <v>152</v>
      </c>
      <c r="M52" s="18" t="s">
        <v>101</v>
      </c>
      <c r="N52" s="18" t="s">
        <v>153</v>
      </c>
      <c r="O52" s="18"/>
      <c r="P52" s="216"/>
      <c r="Q52" s="218"/>
      <c r="R52" s="18">
        <f t="shared" ref="R52:R58" si="8">S52*5</f>
        <v>475</v>
      </c>
      <c r="S52" s="77">
        <v>95</v>
      </c>
      <c r="T52" s="77">
        <f t="shared" si="5"/>
        <v>574.75</v>
      </c>
      <c r="U52" s="77">
        <f t="shared" si="5"/>
        <v>114.95</v>
      </c>
      <c r="V52" s="151">
        <v>0</v>
      </c>
      <c r="W52" s="47" t="e">
        <f t="shared" si="6"/>
        <v>#VALUE!</v>
      </c>
      <c r="X52" s="48">
        <f t="shared" si="7"/>
        <v>95</v>
      </c>
      <c r="Y52" s="543">
        <v>22.08</v>
      </c>
      <c r="Z52" s="77"/>
      <c r="AA52" s="77"/>
      <c r="AB52" s="491"/>
      <c r="AC52" s="491"/>
      <c r="AD52" s="491"/>
      <c r="AE52" s="491"/>
      <c r="AF52" s="492"/>
      <c r="AG52" s="493"/>
      <c r="AH52" s="120"/>
      <c r="AI52" s="23"/>
      <c r="AJ52" s="23"/>
      <c r="AK52" s="21"/>
      <c r="AL52" s="21"/>
      <c r="AM52" s="23"/>
      <c r="AN52" s="1"/>
      <c r="AO52" s="1"/>
    </row>
    <row r="53" spans="1:41" s="13" customFormat="1" ht="15.6" customHeight="1" outlineLevel="2" x14ac:dyDescent="0.25">
      <c r="A53" s="36"/>
      <c r="B53" s="32">
        <v>8594221590102</v>
      </c>
      <c r="C53" s="44" t="s">
        <v>973</v>
      </c>
      <c r="D53" s="16"/>
      <c r="E53" s="265" t="s">
        <v>974</v>
      </c>
      <c r="F53" s="221" t="s">
        <v>968</v>
      </c>
      <c r="G53" s="201"/>
      <c r="H53" s="201" t="s">
        <v>975</v>
      </c>
      <c r="I53" s="201"/>
      <c r="J53" s="200">
        <v>1</v>
      </c>
      <c r="K53" s="218" t="s">
        <v>172</v>
      </c>
      <c r="L53" s="247" t="s">
        <v>152</v>
      </c>
      <c r="M53" s="18" t="s">
        <v>101</v>
      </c>
      <c r="N53" s="18" t="s">
        <v>153</v>
      </c>
      <c r="O53" s="18"/>
      <c r="P53" s="216"/>
      <c r="Q53" s="218"/>
      <c r="R53" s="18">
        <f t="shared" si="8"/>
        <v>537</v>
      </c>
      <c r="S53" s="77">
        <v>107.4</v>
      </c>
      <c r="T53" s="77">
        <f t="shared" si="5"/>
        <v>649.77</v>
      </c>
      <c r="U53" s="77">
        <f t="shared" si="5"/>
        <v>129.95400000000001</v>
      </c>
      <c r="V53" s="151">
        <v>0</v>
      </c>
      <c r="W53" s="47" t="e">
        <f t="shared" si="6"/>
        <v>#VALUE!</v>
      </c>
      <c r="X53" s="48">
        <f t="shared" si="7"/>
        <v>107.4</v>
      </c>
      <c r="Y53" s="543">
        <v>24.97</v>
      </c>
      <c r="Z53" s="77"/>
      <c r="AA53" s="77"/>
      <c r="AB53" s="491"/>
      <c r="AC53" s="491"/>
      <c r="AD53" s="491"/>
      <c r="AE53" s="491"/>
      <c r="AF53" s="492"/>
      <c r="AG53" s="493"/>
      <c r="AH53" s="120"/>
      <c r="AI53" s="23"/>
      <c r="AJ53" s="23"/>
      <c r="AK53" s="21"/>
      <c r="AL53" s="21"/>
      <c r="AM53" s="23"/>
      <c r="AN53" s="1"/>
      <c r="AO53" s="1"/>
    </row>
    <row r="54" spans="1:41" s="13" customFormat="1" ht="15.6" customHeight="1" outlineLevel="2" x14ac:dyDescent="0.25">
      <c r="A54" s="36"/>
      <c r="B54" s="32">
        <v>8594221590119</v>
      </c>
      <c r="C54" s="44" t="s">
        <v>976</v>
      </c>
      <c r="D54" s="16"/>
      <c r="E54" s="265" t="s">
        <v>977</v>
      </c>
      <c r="F54" s="221" t="s">
        <v>968</v>
      </c>
      <c r="G54" s="201"/>
      <c r="H54" s="201" t="s">
        <v>978</v>
      </c>
      <c r="I54" s="201"/>
      <c r="J54" s="200">
        <v>1</v>
      </c>
      <c r="K54" s="218" t="s">
        <v>172</v>
      </c>
      <c r="L54" s="247" t="s">
        <v>152</v>
      </c>
      <c r="M54" s="18" t="s">
        <v>101</v>
      </c>
      <c r="N54" s="18" t="s">
        <v>153</v>
      </c>
      <c r="O54" s="18"/>
      <c r="P54" s="216"/>
      <c r="Q54" s="218"/>
      <c r="R54" s="18">
        <f t="shared" si="8"/>
        <v>599</v>
      </c>
      <c r="S54" s="77">
        <v>119.8</v>
      </c>
      <c r="T54" s="77">
        <f t="shared" si="5"/>
        <v>724.79</v>
      </c>
      <c r="U54" s="77">
        <f t="shared" si="5"/>
        <v>144.958</v>
      </c>
      <c r="V54" s="151">
        <v>0</v>
      </c>
      <c r="W54" s="47" t="e">
        <f t="shared" si="6"/>
        <v>#VALUE!</v>
      </c>
      <c r="X54" s="48">
        <f t="shared" si="7"/>
        <v>119.8</v>
      </c>
      <c r="Y54" s="543">
        <v>27.86</v>
      </c>
      <c r="Z54" s="77"/>
      <c r="AA54" s="77"/>
      <c r="AB54" s="491"/>
      <c r="AC54" s="491"/>
      <c r="AD54" s="491"/>
      <c r="AE54" s="491"/>
      <c r="AF54" s="492"/>
      <c r="AG54" s="493"/>
      <c r="AH54" s="120"/>
      <c r="AI54" s="23"/>
      <c r="AJ54" s="23"/>
      <c r="AK54" s="21"/>
      <c r="AL54" s="21"/>
      <c r="AM54" s="23"/>
      <c r="AN54" s="1"/>
      <c r="AO54" s="1"/>
    </row>
    <row r="55" spans="1:41" s="13" customFormat="1" ht="15.6" customHeight="1" outlineLevel="2" x14ac:dyDescent="0.25">
      <c r="A55" s="36"/>
      <c r="B55" s="32">
        <v>8594221590126</v>
      </c>
      <c r="C55" s="44" t="s">
        <v>979</v>
      </c>
      <c r="D55" s="16"/>
      <c r="E55" s="265" t="s">
        <v>980</v>
      </c>
      <c r="F55" s="221" t="s">
        <v>968</v>
      </c>
      <c r="G55" s="201"/>
      <c r="H55" s="201" t="s">
        <v>981</v>
      </c>
      <c r="I55" s="201"/>
      <c r="J55" s="200">
        <v>1</v>
      </c>
      <c r="K55" s="218" t="s">
        <v>172</v>
      </c>
      <c r="L55" s="247" t="s">
        <v>152</v>
      </c>
      <c r="M55" s="18" t="s">
        <v>101</v>
      </c>
      <c r="N55" s="18" t="s">
        <v>153</v>
      </c>
      <c r="O55" s="18"/>
      <c r="P55" s="216"/>
      <c r="Q55" s="218"/>
      <c r="R55" s="18">
        <f t="shared" si="8"/>
        <v>630</v>
      </c>
      <c r="S55" s="77">
        <v>126</v>
      </c>
      <c r="T55" s="77">
        <f t="shared" si="5"/>
        <v>762.3</v>
      </c>
      <c r="U55" s="77">
        <f t="shared" si="5"/>
        <v>152.46</v>
      </c>
      <c r="V55" s="151">
        <v>0</v>
      </c>
      <c r="W55" s="47" t="e">
        <f t="shared" si="6"/>
        <v>#VALUE!</v>
      </c>
      <c r="X55" s="48">
        <f t="shared" si="7"/>
        <v>126</v>
      </c>
      <c r="Y55" s="543">
        <v>29.3</v>
      </c>
      <c r="Z55" s="77"/>
      <c r="AA55" s="77"/>
      <c r="AB55" s="491"/>
      <c r="AC55" s="491"/>
      <c r="AD55" s="491"/>
      <c r="AE55" s="491"/>
      <c r="AF55" s="492"/>
      <c r="AG55" s="493"/>
      <c r="AH55" s="120"/>
      <c r="AI55" s="23"/>
      <c r="AJ55" s="23"/>
      <c r="AK55" s="21"/>
      <c r="AL55" s="21"/>
      <c r="AM55" s="23"/>
      <c r="AN55" s="1"/>
      <c r="AO55" s="1"/>
    </row>
    <row r="56" spans="1:41" s="13" customFormat="1" ht="15.6" customHeight="1" outlineLevel="2" x14ac:dyDescent="0.25">
      <c r="A56" s="36"/>
      <c r="B56" s="32">
        <v>8594221590133</v>
      </c>
      <c r="C56" s="44" t="s">
        <v>982</v>
      </c>
      <c r="D56" s="16"/>
      <c r="E56" s="265" t="s">
        <v>983</v>
      </c>
      <c r="F56" s="221" t="s">
        <v>968</v>
      </c>
      <c r="G56" s="201"/>
      <c r="H56" s="201" t="s">
        <v>984</v>
      </c>
      <c r="I56" s="201"/>
      <c r="J56" s="200">
        <v>1</v>
      </c>
      <c r="K56" s="218" t="s">
        <v>172</v>
      </c>
      <c r="L56" s="247" t="s">
        <v>152</v>
      </c>
      <c r="M56" s="18" t="s">
        <v>101</v>
      </c>
      <c r="N56" s="18" t="s">
        <v>153</v>
      </c>
      <c r="O56" s="18"/>
      <c r="P56" s="216"/>
      <c r="Q56" s="218"/>
      <c r="R56" s="18">
        <f t="shared" si="8"/>
        <v>661</v>
      </c>
      <c r="S56" s="77">
        <v>132.19999999999999</v>
      </c>
      <c r="T56" s="77">
        <f t="shared" si="5"/>
        <v>799.81</v>
      </c>
      <c r="U56" s="77">
        <f t="shared" si="5"/>
        <v>159.96199999999999</v>
      </c>
      <c r="V56" s="151">
        <v>0</v>
      </c>
      <c r="W56" s="47" t="e">
        <f t="shared" si="6"/>
        <v>#VALUE!</v>
      </c>
      <c r="X56" s="48">
        <f t="shared" si="7"/>
        <v>132.19999999999999</v>
      </c>
      <c r="Y56" s="543">
        <v>30.75</v>
      </c>
      <c r="Z56" s="77"/>
      <c r="AA56" s="77"/>
      <c r="AB56" s="491"/>
      <c r="AC56" s="491"/>
      <c r="AD56" s="491"/>
      <c r="AE56" s="491"/>
      <c r="AF56" s="492"/>
      <c r="AG56" s="493"/>
      <c r="AH56" s="120"/>
      <c r="AI56" s="23"/>
      <c r="AJ56" s="23"/>
      <c r="AK56" s="21"/>
      <c r="AL56" s="21"/>
      <c r="AM56" s="23"/>
      <c r="AN56" s="1"/>
      <c r="AO56" s="1"/>
    </row>
    <row r="57" spans="1:41" s="13" customFormat="1" ht="15.6" customHeight="1" outlineLevel="2" x14ac:dyDescent="0.25">
      <c r="A57" s="36"/>
      <c r="B57" s="32">
        <v>8594221590140</v>
      </c>
      <c r="C57" s="44" t="s">
        <v>985</v>
      </c>
      <c r="D57" s="16"/>
      <c r="E57" s="265" t="s">
        <v>986</v>
      </c>
      <c r="F57" s="221" t="s">
        <v>968</v>
      </c>
      <c r="G57" s="201"/>
      <c r="H57" s="201" t="s">
        <v>987</v>
      </c>
      <c r="I57" s="201"/>
      <c r="J57" s="200">
        <v>1</v>
      </c>
      <c r="K57" s="218" t="s">
        <v>172</v>
      </c>
      <c r="L57" s="247" t="s">
        <v>152</v>
      </c>
      <c r="M57" s="18" t="s">
        <v>101</v>
      </c>
      <c r="N57" s="18" t="s">
        <v>153</v>
      </c>
      <c r="O57" s="18"/>
      <c r="P57" s="216"/>
      <c r="Q57" s="218"/>
      <c r="R57" s="18">
        <f t="shared" si="8"/>
        <v>730</v>
      </c>
      <c r="S57" s="77">
        <v>146</v>
      </c>
      <c r="T57" s="77">
        <f t="shared" si="5"/>
        <v>883.3</v>
      </c>
      <c r="U57" s="77">
        <f t="shared" si="5"/>
        <v>176.66</v>
      </c>
      <c r="V57" s="151">
        <v>0</v>
      </c>
      <c r="W57" s="47" t="e">
        <f t="shared" si="6"/>
        <v>#VALUE!</v>
      </c>
      <c r="X57" s="48">
        <f t="shared" si="7"/>
        <v>146</v>
      </c>
      <c r="Y57" s="543">
        <v>33.950000000000003</v>
      </c>
      <c r="Z57" s="77"/>
      <c r="AA57" s="77"/>
      <c r="AB57" s="491"/>
      <c r="AC57" s="491"/>
      <c r="AD57" s="491"/>
      <c r="AE57" s="491"/>
      <c r="AF57" s="492"/>
      <c r="AG57" s="493"/>
      <c r="AH57" s="120"/>
      <c r="AI57" s="23"/>
      <c r="AJ57" s="23"/>
      <c r="AK57" s="21"/>
      <c r="AL57" s="21"/>
      <c r="AM57" s="23"/>
      <c r="AN57" s="1"/>
      <c r="AO57" s="1"/>
    </row>
    <row r="58" spans="1:41" s="13" customFormat="1" ht="15.6" customHeight="1" outlineLevel="2" x14ac:dyDescent="0.25">
      <c r="A58" s="36"/>
      <c r="B58" s="32">
        <v>8594221590157</v>
      </c>
      <c r="C58" s="44" t="s">
        <v>988</v>
      </c>
      <c r="D58" s="16"/>
      <c r="E58" s="265" t="s">
        <v>989</v>
      </c>
      <c r="F58" s="221" t="s">
        <v>968</v>
      </c>
      <c r="G58" s="201"/>
      <c r="H58" s="201" t="s">
        <v>990</v>
      </c>
      <c r="I58" s="201"/>
      <c r="J58" s="200">
        <v>1</v>
      </c>
      <c r="K58" s="218" t="s">
        <v>172</v>
      </c>
      <c r="L58" s="247" t="s">
        <v>152</v>
      </c>
      <c r="M58" s="18" t="s">
        <v>101</v>
      </c>
      <c r="N58" s="18" t="s">
        <v>153</v>
      </c>
      <c r="O58" s="18"/>
      <c r="P58" s="216"/>
      <c r="Q58" s="218"/>
      <c r="R58" s="18">
        <f t="shared" si="8"/>
        <v>792</v>
      </c>
      <c r="S58" s="77">
        <v>158.4</v>
      </c>
      <c r="T58" s="77">
        <f t="shared" si="5"/>
        <v>958.31999999999994</v>
      </c>
      <c r="U58" s="77">
        <f t="shared" si="5"/>
        <v>191.66399999999999</v>
      </c>
      <c r="V58" s="151">
        <v>0</v>
      </c>
      <c r="W58" s="47" t="e">
        <f t="shared" si="6"/>
        <v>#VALUE!</v>
      </c>
      <c r="X58" s="48">
        <f t="shared" si="7"/>
        <v>158.4</v>
      </c>
      <c r="Y58" s="543">
        <v>36.85</v>
      </c>
      <c r="Z58" s="77"/>
      <c r="AA58" s="77"/>
      <c r="AB58" s="491"/>
      <c r="AC58" s="491"/>
      <c r="AD58" s="491"/>
      <c r="AE58" s="491"/>
      <c r="AF58" s="492"/>
      <c r="AG58" s="493"/>
      <c r="AH58" s="120"/>
      <c r="AI58" s="23"/>
      <c r="AJ58" s="23"/>
      <c r="AK58" s="21"/>
      <c r="AL58" s="21"/>
      <c r="AM58" s="23"/>
      <c r="AN58" s="1"/>
      <c r="AO58" s="1"/>
    </row>
    <row r="59" spans="1:41" s="13" customFormat="1" ht="15.6" customHeight="1" outlineLevel="2" x14ac:dyDescent="0.25">
      <c r="A59" s="36"/>
      <c r="B59" s="32">
        <v>8593085103046</v>
      </c>
      <c r="C59" s="44" t="s">
        <v>991</v>
      </c>
      <c r="D59" s="16"/>
      <c r="E59" s="265" t="s">
        <v>992</v>
      </c>
      <c r="F59" s="221" t="s">
        <v>968</v>
      </c>
      <c r="G59" s="201"/>
      <c r="H59" s="201">
        <v>1000</v>
      </c>
      <c r="I59" s="201"/>
      <c r="J59" s="200">
        <v>1</v>
      </c>
      <c r="K59" s="218" t="s">
        <v>101</v>
      </c>
      <c r="L59" s="247">
        <v>200</v>
      </c>
      <c r="M59" s="18" t="s">
        <v>101</v>
      </c>
      <c r="N59" s="18" t="s">
        <v>153</v>
      </c>
      <c r="O59" s="18"/>
      <c r="P59" s="216"/>
      <c r="Q59" s="218"/>
      <c r="R59" s="18">
        <f>S59*L59</f>
        <v>12860</v>
      </c>
      <c r="S59" s="77">
        <v>64.3</v>
      </c>
      <c r="T59" s="77">
        <f t="shared" si="5"/>
        <v>15560.6</v>
      </c>
      <c r="U59" s="77">
        <f t="shared" si="5"/>
        <v>77.802999999999997</v>
      </c>
      <c r="V59" s="151">
        <v>0</v>
      </c>
      <c r="W59" s="47">
        <f t="shared" si="6"/>
        <v>12860</v>
      </c>
      <c r="X59" s="48">
        <f t="shared" si="7"/>
        <v>64.3</v>
      </c>
      <c r="Y59" s="543">
        <v>29.9</v>
      </c>
      <c r="Z59" s="77"/>
      <c r="AA59" s="77"/>
      <c r="AB59" s="491"/>
      <c r="AC59" s="491"/>
      <c r="AD59" s="491"/>
      <c r="AE59" s="491"/>
      <c r="AF59" s="492"/>
      <c r="AG59" s="493"/>
      <c r="AH59" s="120"/>
      <c r="AI59" s="23"/>
      <c r="AJ59" s="23"/>
      <c r="AK59" s="21"/>
      <c r="AL59" s="21"/>
      <c r="AM59" s="23"/>
      <c r="AN59" s="1"/>
      <c r="AO59" s="1"/>
    </row>
    <row r="60" spans="1:41" s="13" customFormat="1" ht="17.100000000000001" customHeight="1" outlineLevel="2" x14ac:dyDescent="0.25">
      <c r="A60" s="36"/>
      <c r="B60" s="32">
        <v>8594221590072</v>
      </c>
      <c r="C60" s="44" t="s">
        <v>993</v>
      </c>
      <c r="D60" s="16"/>
      <c r="E60" s="265" t="s">
        <v>994</v>
      </c>
      <c r="F60" s="221" t="s">
        <v>968</v>
      </c>
      <c r="G60" s="201"/>
      <c r="H60" s="201">
        <v>2500</v>
      </c>
      <c r="I60" s="201"/>
      <c r="J60" s="200">
        <v>1</v>
      </c>
      <c r="K60" s="218" t="s">
        <v>172</v>
      </c>
      <c r="L60" s="247" t="s">
        <v>995</v>
      </c>
      <c r="M60" s="18" t="s">
        <v>101</v>
      </c>
      <c r="N60" s="18" t="s">
        <v>153</v>
      </c>
      <c r="O60" s="18"/>
      <c r="P60" s="216"/>
      <c r="Q60" s="218"/>
      <c r="R60" s="18">
        <f>S60*25</f>
        <v>4950</v>
      </c>
      <c r="S60" s="77">
        <v>198</v>
      </c>
      <c r="T60" s="77">
        <f t="shared" si="5"/>
        <v>5989.5</v>
      </c>
      <c r="U60" s="77">
        <f t="shared" si="5"/>
        <v>239.57999999999998</v>
      </c>
      <c r="V60" s="151">
        <v>0</v>
      </c>
      <c r="W60" s="47" t="e">
        <f t="shared" si="6"/>
        <v>#VALUE!</v>
      </c>
      <c r="X60" s="48">
        <f t="shared" si="7"/>
        <v>198</v>
      </c>
      <c r="Y60" s="543">
        <v>36.85</v>
      </c>
      <c r="Z60" s="77"/>
      <c r="AA60" s="77"/>
      <c r="AB60" s="491"/>
      <c r="AC60" s="491"/>
      <c r="AD60" s="491"/>
      <c r="AE60" s="491"/>
      <c r="AF60" s="492"/>
      <c r="AG60" s="493"/>
      <c r="AH60" s="120"/>
      <c r="AI60" s="23"/>
      <c r="AJ60" s="23"/>
      <c r="AK60" s="21"/>
      <c r="AL60" s="21"/>
      <c r="AM60" s="23"/>
      <c r="AN60" s="1"/>
      <c r="AO60" s="1"/>
    </row>
    <row r="61" spans="1:41" s="13" customFormat="1" ht="15.6" outlineLevel="1" x14ac:dyDescent="0.25">
      <c r="A61" s="36"/>
      <c r="B61" s="190" t="s">
        <v>996</v>
      </c>
      <c r="C61" s="393"/>
      <c r="D61" s="393"/>
      <c r="E61" s="394"/>
      <c r="F61" s="211"/>
      <c r="G61" s="211"/>
      <c r="H61" s="211"/>
      <c r="I61" s="211"/>
      <c r="J61" s="214"/>
      <c r="K61" s="214"/>
      <c r="L61" s="367"/>
      <c r="M61" s="245"/>
      <c r="N61" s="245"/>
      <c r="O61" s="245"/>
      <c r="P61" s="368"/>
      <c r="Q61" s="214"/>
      <c r="R61" s="38"/>
      <c r="S61" s="38"/>
      <c r="T61" s="38"/>
      <c r="U61" s="38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215"/>
      <c r="AI61" s="202"/>
      <c r="AJ61" s="202"/>
      <c r="AK61" s="212"/>
      <c r="AL61" s="212"/>
      <c r="AM61" s="213"/>
      <c r="AN61" s="1"/>
      <c r="AO61" s="1"/>
    </row>
    <row r="62" spans="1:41" s="13" customFormat="1" ht="15.6" outlineLevel="2" x14ac:dyDescent="0.25">
      <c r="A62" s="36"/>
      <c r="B62" s="32">
        <v>8595244852963</v>
      </c>
      <c r="C62" s="44" t="s">
        <v>997</v>
      </c>
      <c r="D62" s="16"/>
      <c r="E62" s="574" t="s">
        <v>998</v>
      </c>
      <c r="F62" s="221" t="s">
        <v>968</v>
      </c>
      <c r="G62" s="260"/>
      <c r="H62" s="201" t="s">
        <v>999</v>
      </c>
      <c r="I62" s="260"/>
      <c r="J62" s="200">
        <v>1</v>
      </c>
      <c r="K62" s="218" t="s">
        <v>172</v>
      </c>
      <c r="L62" s="18">
        <v>25</v>
      </c>
      <c r="M62" s="216" t="s">
        <v>101</v>
      </c>
      <c r="N62" s="18"/>
      <c r="O62" s="216"/>
      <c r="P62" s="216"/>
      <c r="Q62" s="218"/>
      <c r="R62" s="18">
        <f t="shared" ref="R62:R70" si="9">S62*L62</f>
        <v>5715</v>
      </c>
      <c r="S62" s="77">
        <v>228.6</v>
      </c>
      <c r="T62" s="77">
        <f t="shared" ref="T62:U69" si="10">R62*1.21</f>
        <v>6915.15</v>
      </c>
      <c r="U62" s="77">
        <f t="shared" si="10"/>
        <v>276.60599999999999</v>
      </c>
      <c r="V62" s="151">
        <v>0</v>
      </c>
      <c r="W62" s="47">
        <f t="shared" ref="W62:W70" si="11">X62*L62</f>
        <v>5715</v>
      </c>
      <c r="X62" s="48">
        <f t="shared" ref="X62:X69" si="12">S62*(1-V62/100)</f>
        <v>228.6</v>
      </c>
      <c r="Y62" s="513">
        <v>53.15</v>
      </c>
      <c r="Z62" s="77"/>
      <c r="AA62" s="77"/>
      <c r="AB62" s="491"/>
      <c r="AC62" s="491"/>
      <c r="AD62" s="491"/>
      <c r="AE62" s="491"/>
      <c r="AF62" s="492"/>
      <c r="AG62" s="493"/>
      <c r="AH62" s="120"/>
      <c r="AI62" s="23" t="s">
        <v>53</v>
      </c>
      <c r="AJ62" s="23"/>
      <c r="AK62" s="21"/>
      <c r="AL62" s="21"/>
      <c r="AM62" s="23"/>
      <c r="AN62" s="1"/>
      <c r="AO62" s="1"/>
    </row>
    <row r="63" spans="1:41" s="13" customFormat="1" ht="15.6" outlineLevel="2" x14ac:dyDescent="0.25">
      <c r="A63" s="36"/>
      <c r="B63" s="32">
        <v>8595244847709</v>
      </c>
      <c r="C63" s="44" t="s">
        <v>1000</v>
      </c>
      <c r="D63" s="16"/>
      <c r="E63" s="574" t="s">
        <v>1001</v>
      </c>
      <c r="F63" s="221" t="s">
        <v>968</v>
      </c>
      <c r="G63" s="260"/>
      <c r="H63" s="201" t="s">
        <v>1002</v>
      </c>
      <c r="I63" s="260"/>
      <c r="J63" s="200">
        <v>1</v>
      </c>
      <c r="K63" s="218" t="s">
        <v>172</v>
      </c>
      <c r="L63" s="18">
        <v>25</v>
      </c>
      <c r="M63" s="216" t="s">
        <v>101</v>
      </c>
      <c r="N63" s="18"/>
      <c r="O63" s="216"/>
      <c r="P63" s="216"/>
      <c r="Q63" s="218"/>
      <c r="R63" s="18">
        <f t="shared" si="9"/>
        <v>6155</v>
      </c>
      <c r="S63" s="77">
        <v>246.2</v>
      </c>
      <c r="T63" s="77">
        <f t="shared" si="10"/>
        <v>7447.55</v>
      </c>
      <c r="U63" s="77">
        <f t="shared" si="10"/>
        <v>297.90199999999999</v>
      </c>
      <c r="V63" s="151">
        <v>0</v>
      </c>
      <c r="W63" s="47">
        <f t="shared" si="11"/>
        <v>6155</v>
      </c>
      <c r="X63" s="48">
        <f t="shared" si="12"/>
        <v>246.2</v>
      </c>
      <c r="Y63" s="513">
        <v>57.27</v>
      </c>
      <c r="Z63" s="77"/>
      <c r="AA63" s="77"/>
      <c r="AB63" s="491"/>
      <c r="AC63" s="491"/>
      <c r="AD63" s="491"/>
      <c r="AE63" s="491"/>
      <c r="AF63" s="492"/>
      <c r="AG63" s="493"/>
      <c r="AH63" s="120"/>
      <c r="AI63" s="23" t="s">
        <v>53</v>
      </c>
      <c r="AJ63" s="23"/>
      <c r="AK63" s="21"/>
      <c r="AL63" s="21"/>
      <c r="AM63" s="23"/>
      <c r="AN63" s="1"/>
      <c r="AO63" s="1"/>
    </row>
    <row r="64" spans="1:41" s="13" customFormat="1" ht="15.6" outlineLevel="2" x14ac:dyDescent="0.25">
      <c r="A64" s="36"/>
      <c r="B64" s="32">
        <v>8595244853243</v>
      </c>
      <c r="C64" s="44" t="s">
        <v>1003</v>
      </c>
      <c r="D64" s="16"/>
      <c r="E64" s="574" t="s">
        <v>1004</v>
      </c>
      <c r="F64" s="221" t="s">
        <v>968</v>
      </c>
      <c r="G64" s="260"/>
      <c r="H64" s="201" t="s">
        <v>1005</v>
      </c>
      <c r="I64" s="260"/>
      <c r="J64" s="200">
        <v>1</v>
      </c>
      <c r="K64" s="218" t="s">
        <v>172</v>
      </c>
      <c r="L64" s="18">
        <v>25</v>
      </c>
      <c r="M64" s="216" t="s">
        <v>101</v>
      </c>
      <c r="N64" s="18"/>
      <c r="O64" s="216"/>
      <c r="P64" s="216"/>
      <c r="Q64" s="218"/>
      <c r="R64" s="18">
        <f t="shared" si="9"/>
        <v>8250</v>
      </c>
      <c r="S64" s="77">
        <v>330</v>
      </c>
      <c r="T64" s="77">
        <f t="shared" si="10"/>
        <v>9982.5</v>
      </c>
      <c r="U64" s="77">
        <f t="shared" si="10"/>
        <v>399.3</v>
      </c>
      <c r="V64" s="151">
        <v>0</v>
      </c>
      <c r="W64" s="47">
        <f t="shared" si="11"/>
        <v>8250</v>
      </c>
      <c r="X64" s="48">
        <f t="shared" si="12"/>
        <v>330</v>
      </c>
      <c r="Y64" s="513">
        <v>76.760000000000005</v>
      </c>
      <c r="Z64" s="77"/>
      <c r="AA64" s="77"/>
      <c r="AB64" s="491"/>
      <c r="AC64" s="491"/>
      <c r="AD64" s="491"/>
      <c r="AE64" s="491"/>
      <c r="AF64" s="492"/>
      <c r="AG64" s="493"/>
      <c r="AH64" s="120"/>
      <c r="AI64" s="23" t="s">
        <v>53</v>
      </c>
      <c r="AJ64" s="23"/>
      <c r="AK64" s="21"/>
      <c r="AL64" s="21"/>
      <c r="AM64" s="23"/>
      <c r="AN64" s="1"/>
      <c r="AO64" s="1"/>
    </row>
    <row r="65" spans="1:41" s="13" customFormat="1" ht="15.6" outlineLevel="2" x14ac:dyDescent="0.25">
      <c r="A65" s="36"/>
      <c r="B65" s="32">
        <v>8595244841042</v>
      </c>
      <c r="C65" s="44" t="s">
        <v>1006</v>
      </c>
      <c r="D65" s="16"/>
      <c r="E65" s="574" t="s">
        <v>1007</v>
      </c>
      <c r="F65" s="221" t="s">
        <v>968</v>
      </c>
      <c r="G65" s="260"/>
      <c r="H65" s="201" t="s">
        <v>1008</v>
      </c>
      <c r="I65" s="201"/>
      <c r="J65" s="200">
        <v>1</v>
      </c>
      <c r="K65" s="218" t="s">
        <v>172</v>
      </c>
      <c r="L65" s="18">
        <v>25</v>
      </c>
      <c r="M65" s="216" t="s">
        <v>101</v>
      </c>
      <c r="N65" s="18"/>
      <c r="O65" s="216"/>
      <c r="P65" s="216"/>
      <c r="Q65" s="218"/>
      <c r="R65" s="18">
        <f t="shared" si="9"/>
        <v>4725</v>
      </c>
      <c r="S65" s="77">
        <v>189</v>
      </c>
      <c r="T65" s="77">
        <f t="shared" si="10"/>
        <v>5717.25</v>
      </c>
      <c r="U65" s="77">
        <f t="shared" si="10"/>
        <v>228.69</v>
      </c>
      <c r="V65" s="151">
        <v>0</v>
      </c>
      <c r="W65" s="47">
        <f t="shared" si="11"/>
        <v>4725</v>
      </c>
      <c r="X65" s="48">
        <f t="shared" si="12"/>
        <v>189</v>
      </c>
      <c r="Y65" s="513">
        <v>43.94</v>
      </c>
      <c r="Z65" s="77"/>
      <c r="AA65" s="77"/>
      <c r="AB65" s="491"/>
      <c r="AC65" s="491"/>
      <c r="AD65" s="491"/>
      <c r="AE65" s="491"/>
      <c r="AF65" s="492"/>
      <c r="AG65" s="493"/>
      <c r="AH65" s="120"/>
      <c r="AI65" s="23" t="s">
        <v>53</v>
      </c>
      <c r="AJ65" s="23"/>
      <c r="AK65" s="21"/>
      <c r="AL65" s="21"/>
      <c r="AM65" s="23"/>
      <c r="AN65" s="1"/>
      <c r="AO65" s="1"/>
    </row>
    <row r="66" spans="1:41" s="13" customFormat="1" ht="15.6" outlineLevel="2" x14ac:dyDescent="0.25">
      <c r="A66" s="36"/>
      <c r="B66" s="32">
        <v>8595244847167</v>
      </c>
      <c r="C66" s="44" t="s">
        <v>1009</v>
      </c>
      <c r="D66" s="16"/>
      <c r="E66" s="574" t="s">
        <v>1010</v>
      </c>
      <c r="F66" s="221" t="s">
        <v>968</v>
      </c>
      <c r="G66" s="260"/>
      <c r="H66" s="201" t="s">
        <v>1011</v>
      </c>
      <c r="I66" s="201"/>
      <c r="J66" s="200">
        <v>1</v>
      </c>
      <c r="K66" s="218" t="s">
        <v>172</v>
      </c>
      <c r="L66" s="18">
        <v>25</v>
      </c>
      <c r="M66" s="216" t="s">
        <v>101</v>
      </c>
      <c r="N66" s="18"/>
      <c r="O66" s="216"/>
      <c r="P66" s="216"/>
      <c r="Q66" s="218"/>
      <c r="R66" s="18">
        <f t="shared" si="9"/>
        <v>6370</v>
      </c>
      <c r="S66" s="77">
        <v>254.8</v>
      </c>
      <c r="T66" s="77">
        <f t="shared" si="10"/>
        <v>7707.7</v>
      </c>
      <c r="U66" s="77">
        <f t="shared" si="10"/>
        <v>308.30799999999999</v>
      </c>
      <c r="V66" s="151">
        <v>0</v>
      </c>
      <c r="W66" s="47">
        <f t="shared" si="11"/>
        <v>6370</v>
      </c>
      <c r="X66" s="48">
        <f t="shared" si="12"/>
        <v>254.8</v>
      </c>
      <c r="Y66" s="513">
        <v>59.25</v>
      </c>
      <c r="Z66" s="77"/>
      <c r="AA66" s="77"/>
      <c r="AB66" s="491"/>
      <c r="AC66" s="491"/>
      <c r="AD66" s="491"/>
      <c r="AE66" s="491"/>
      <c r="AF66" s="492"/>
      <c r="AG66" s="493"/>
      <c r="AH66" s="120"/>
      <c r="AI66" s="23" t="s">
        <v>53</v>
      </c>
      <c r="AJ66" s="23"/>
      <c r="AK66" s="21"/>
      <c r="AL66" s="21"/>
      <c r="AM66" s="23"/>
      <c r="AN66" s="1"/>
      <c r="AO66" s="1"/>
    </row>
    <row r="67" spans="1:41" s="13" customFormat="1" ht="15.6" outlineLevel="2" x14ac:dyDescent="0.25">
      <c r="A67" s="36"/>
      <c r="B67" s="32">
        <v>8595244854226</v>
      </c>
      <c r="C67" s="44" t="s">
        <v>1012</v>
      </c>
      <c r="D67" s="16"/>
      <c r="E67" s="574" t="s">
        <v>1013</v>
      </c>
      <c r="F67" s="221" t="s">
        <v>968</v>
      </c>
      <c r="G67" s="260"/>
      <c r="H67" s="201" t="s">
        <v>1014</v>
      </c>
      <c r="I67" s="201"/>
      <c r="J67" s="200">
        <v>1</v>
      </c>
      <c r="K67" s="218" t="s">
        <v>172</v>
      </c>
      <c r="L67" s="18">
        <v>25</v>
      </c>
      <c r="M67" s="216" t="s">
        <v>101</v>
      </c>
      <c r="N67" s="18"/>
      <c r="O67" s="216"/>
      <c r="P67" s="216"/>
      <c r="Q67" s="218"/>
      <c r="R67" s="18">
        <f t="shared" si="9"/>
        <v>8785</v>
      </c>
      <c r="S67" s="77">
        <v>351.4</v>
      </c>
      <c r="T67" s="77">
        <f t="shared" si="10"/>
        <v>10629.85</v>
      </c>
      <c r="U67" s="77">
        <f t="shared" si="10"/>
        <v>425.19399999999996</v>
      </c>
      <c r="V67" s="151">
        <v>0</v>
      </c>
      <c r="W67" s="47">
        <f t="shared" si="11"/>
        <v>8785</v>
      </c>
      <c r="X67" s="48">
        <f t="shared" si="12"/>
        <v>351.4</v>
      </c>
      <c r="Y67" s="513">
        <v>81.72</v>
      </c>
      <c r="Z67" s="77"/>
      <c r="AA67" s="77"/>
      <c r="AB67" s="491"/>
      <c r="AC67" s="491"/>
      <c r="AD67" s="491"/>
      <c r="AE67" s="491"/>
      <c r="AF67" s="492"/>
      <c r="AG67" s="493"/>
      <c r="AH67" s="120"/>
      <c r="AI67" s="23" t="s">
        <v>53</v>
      </c>
      <c r="AJ67" s="23"/>
      <c r="AK67" s="21"/>
      <c r="AL67" s="21"/>
      <c r="AM67" s="23"/>
      <c r="AN67" s="1"/>
      <c r="AO67" s="1"/>
    </row>
    <row r="68" spans="1:41" s="13" customFormat="1" ht="15.6" outlineLevel="2" x14ac:dyDescent="0.25">
      <c r="A68" s="36"/>
      <c r="B68" s="32">
        <v>8595244852918</v>
      </c>
      <c r="C68" s="44" t="s">
        <v>1015</v>
      </c>
      <c r="D68" s="16"/>
      <c r="E68" s="273" t="s">
        <v>1016</v>
      </c>
      <c r="F68" s="221" t="s">
        <v>968</v>
      </c>
      <c r="G68" s="260"/>
      <c r="H68" s="201"/>
      <c r="I68" s="260"/>
      <c r="J68" s="200">
        <v>1</v>
      </c>
      <c r="K68" s="218" t="s">
        <v>101</v>
      </c>
      <c r="L68" s="18">
        <v>10</v>
      </c>
      <c r="M68" s="216" t="s">
        <v>101</v>
      </c>
      <c r="N68" s="18" t="s">
        <v>153</v>
      </c>
      <c r="O68" s="216"/>
      <c r="P68" s="216"/>
      <c r="Q68" s="218"/>
      <c r="R68" s="18">
        <f t="shared" si="9"/>
        <v>269</v>
      </c>
      <c r="S68" s="77">
        <v>26.9</v>
      </c>
      <c r="T68" s="77">
        <f t="shared" si="10"/>
        <v>325.49</v>
      </c>
      <c r="U68" s="77">
        <f t="shared" si="10"/>
        <v>32.548999999999999</v>
      </c>
      <c r="V68" s="151">
        <v>0</v>
      </c>
      <c r="W68" s="47">
        <f t="shared" si="11"/>
        <v>269</v>
      </c>
      <c r="X68" s="48">
        <f t="shared" si="12"/>
        <v>26.9</v>
      </c>
      <c r="Y68" s="513">
        <v>12.49</v>
      </c>
      <c r="Z68" s="77"/>
      <c r="AA68" s="77"/>
      <c r="AB68" s="491"/>
      <c r="AC68" s="491"/>
      <c r="AD68" s="491"/>
      <c r="AE68" s="491"/>
      <c r="AF68" s="492"/>
      <c r="AG68" s="493"/>
      <c r="AH68" s="120"/>
      <c r="AI68" s="23" t="s">
        <v>53</v>
      </c>
      <c r="AJ68" s="23"/>
      <c r="AK68" s="21"/>
      <c r="AL68" s="21"/>
      <c r="AM68" s="23"/>
      <c r="AN68" s="1"/>
      <c r="AO68" s="1"/>
    </row>
    <row r="69" spans="1:41" s="13" customFormat="1" ht="15.6" outlineLevel="2" x14ac:dyDescent="0.25">
      <c r="A69" s="36"/>
      <c r="B69" s="32">
        <v>8595244852925</v>
      </c>
      <c r="C69" s="44" t="s">
        <v>1017</v>
      </c>
      <c r="D69" s="16"/>
      <c r="E69" s="273" t="s">
        <v>1018</v>
      </c>
      <c r="F69" s="221" t="s">
        <v>1019</v>
      </c>
      <c r="G69" s="260"/>
      <c r="H69" s="201"/>
      <c r="I69" s="260"/>
      <c r="J69" s="200">
        <v>1</v>
      </c>
      <c r="K69" s="218" t="s">
        <v>101</v>
      </c>
      <c r="L69" s="18">
        <v>10</v>
      </c>
      <c r="M69" s="216" t="s">
        <v>101</v>
      </c>
      <c r="N69" s="18" t="s">
        <v>153</v>
      </c>
      <c r="O69" s="216"/>
      <c r="P69" s="216"/>
      <c r="Q69" s="218"/>
      <c r="R69" s="18">
        <f t="shared" si="9"/>
        <v>409</v>
      </c>
      <c r="S69" s="77">
        <v>40.9</v>
      </c>
      <c r="T69" s="77">
        <f t="shared" si="10"/>
        <v>494.89</v>
      </c>
      <c r="U69" s="77">
        <f t="shared" si="10"/>
        <v>49.488999999999997</v>
      </c>
      <c r="V69" s="151">
        <v>0</v>
      </c>
      <c r="W69" s="47">
        <f t="shared" si="11"/>
        <v>409</v>
      </c>
      <c r="X69" s="48">
        <f t="shared" si="12"/>
        <v>40.9</v>
      </c>
      <c r="Y69" s="513">
        <v>19.02</v>
      </c>
      <c r="Z69" s="77"/>
      <c r="AA69" s="77"/>
      <c r="AB69" s="491"/>
      <c r="AC69" s="491"/>
      <c r="AD69" s="491"/>
      <c r="AE69" s="491"/>
      <c r="AF69" s="492"/>
      <c r="AG69" s="493"/>
      <c r="AH69" s="120"/>
      <c r="AI69" s="23" t="s">
        <v>53</v>
      </c>
      <c r="AJ69" s="23"/>
      <c r="AK69" s="21"/>
      <c r="AL69" s="21"/>
      <c r="AM69" s="23"/>
      <c r="AN69" s="1"/>
      <c r="AO69" s="1"/>
    </row>
    <row r="70" spans="1:41" s="13" customFormat="1" ht="15.6" outlineLevel="2" x14ac:dyDescent="0.25">
      <c r="A70" s="36"/>
      <c r="B70" s="32" t="s">
        <v>1020</v>
      </c>
      <c r="C70" s="44" t="s">
        <v>1021</v>
      </c>
      <c r="D70" s="16"/>
      <c r="E70" s="265" t="s">
        <v>1022</v>
      </c>
      <c r="F70" s="171"/>
      <c r="G70" s="201"/>
      <c r="H70" s="201" t="s">
        <v>1023</v>
      </c>
      <c r="I70" s="201"/>
      <c r="J70" s="200">
        <v>1</v>
      </c>
      <c r="K70" s="218" t="s">
        <v>172</v>
      </c>
      <c r="L70" s="18">
        <v>1</v>
      </c>
      <c r="M70" s="216" t="s">
        <v>101</v>
      </c>
      <c r="N70" s="18"/>
      <c r="O70" s="216"/>
      <c r="P70" s="216"/>
      <c r="Q70" s="218"/>
      <c r="R70" s="18">
        <f t="shared" si="9"/>
        <v>38.200000000000003</v>
      </c>
      <c r="S70" s="77">
        <v>38.200000000000003</v>
      </c>
      <c r="T70" s="77">
        <f>R70*1.21</f>
        <v>46.222000000000001</v>
      </c>
      <c r="U70" s="77">
        <f>S70*1.21</f>
        <v>46.222000000000001</v>
      </c>
      <c r="V70" s="151">
        <v>0</v>
      </c>
      <c r="W70" s="47">
        <f t="shared" si="11"/>
        <v>38.200000000000003</v>
      </c>
      <c r="X70" s="48">
        <f>S70*(1-V70/100)</f>
        <v>38.200000000000003</v>
      </c>
      <c r="Y70" s="513">
        <v>17.77</v>
      </c>
      <c r="Z70" s="77"/>
      <c r="AA70" s="77"/>
      <c r="AB70" s="491"/>
      <c r="AC70" s="491"/>
      <c r="AD70" s="491"/>
      <c r="AE70" s="491"/>
      <c r="AF70" s="492"/>
      <c r="AG70" s="493"/>
      <c r="AH70" s="120"/>
      <c r="AI70" s="23"/>
      <c r="AJ70" s="23"/>
      <c r="AK70" s="21"/>
      <c r="AL70" s="21"/>
      <c r="AM70" s="23"/>
      <c r="AN70" s="1"/>
      <c r="AO70" s="1"/>
    </row>
    <row r="71" spans="1:41" s="13" customFormat="1" ht="15.6" outlineLevel="1" x14ac:dyDescent="0.25">
      <c r="A71" s="36"/>
      <c r="B71" s="190" t="s">
        <v>1024</v>
      </c>
      <c r="C71" s="393"/>
      <c r="D71" s="393"/>
      <c r="E71" s="394"/>
      <c r="F71" s="211"/>
      <c r="G71" s="211"/>
      <c r="H71" s="211"/>
      <c r="I71" s="211"/>
      <c r="J71" s="214"/>
      <c r="K71" s="214"/>
      <c r="L71" s="367"/>
      <c r="M71" s="245"/>
      <c r="N71" s="245"/>
      <c r="O71" s="245"/>
      <c r="P71" s="368"/>
      <c r="Q71" s="214"/>
      <c r="R71" s="38"/>
      <c r="S71" s="38"/>
      <c r="T71" s="38"/>
      <c r="U71" s="38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215"/>
      <c r="AI71" s="202"/>
      <c r="AJ71" s="202"/>
      <c r="AK71" s="212"/>
      <c r="AL71" s="212"/>
      <c r="AM71" s="213"/>
      <c r="AN71" s="1"/>
      <c r="AO71" s="1"/>
    </row>
    <row r="72" spans="1:41" s="13" customFormat="1" ht="15.6" outlineLevel="2" x14ac:dyDescent="0.25">
      <c r="A72" s="36"/>
      <c r="B72" s="32" t="s">
        <v>1025</v>
      </c>
      <c r="C72" s="44" t="s">
        <v>1026</v>
      </c>
      <c r="D72" s="16"/>
      <c r="E72" s="265" t="s">
        <v>1027</v>
      </c>
      <c r="F72" s="171"/>
      <c r="G72" s="201"/>
      <c r="H72" s="201" t="s">
        <v>1028</v>
      </c>
      <c r="I72" s="201"/>
      <c r="J72" s="200">
        <v>1</v>
      </c>
      <c r="K72" s="219" t="s">
        <v>101</v>
      </c>
      <c r="L72" s="18">
        <v>50</v>
      </c>
      <c r="M72" s="18" t="s">
        <v>101</v>
      </c>
      <c r="N72" s="18" t="s">
        <v>153</v>
      </c>
      <c r="O72" s="18"/>
      <c r="P72" s="216"/>
      <c r="Q72" s="219"/>
      <c r="R72" s="18">
        <f>S72*L72</f>
        <v>55.000000000000007</v>
      </c>
      <c r="S72" s="77">
        <v>1.1000000000000001</v>
      </c>
      <c r="T72" s="77">
        <f t="shared" ref="T72:U73" si="13">R72*1.21</f>
        <v>66.550000000000011</v>
      </c>
      <c r="U72" s="77">
        <f t="shared" si="13"/>
        <v>1.331</v>
      </c>
      <c r="V72" s="151">
        <v>0</v>
      </c>
      <c r="W72" s="47">
        <f>X72*L72</f>
        <v>55.000000000000007</v>
      </c>
      <c r="X72" s="48">
        <f>S72*(1-V72/100)</f>
        <v>1.1000000000000001</v>
      </c>
      <c r="Y72" s="513">
        <v>0.53</v>
      </c>
      <c r="Z72" s="77"/>
      <c r="AA72" s="77"/>
      <c r="AB72" s="491"/>
      <c r="AC72" s="491"/>
      <c r="AD72" s="491"/>
      <c r="AE72" s="491"/>
      <c r="AF72" s="492"/>
      <c r="AG72" s="493"/>
      <c r="AH72" s="120"/>
      <c r="AI72" s="23"/>
      <c r="AJ72" s="23"/>
      <c r="AK72" s="21"/>
      <c r="AL72" s="21"/>
      <c r="AM72" s="23"/>
      <c r="AN72" s="1"/>
      <c r="AO72" s="1"/>
    </row>
    <row r="73" spans="1:41" s="13" customFormat="1" ht="15.6" outlineLevel="2" x14ac:dyDescent="0.25">
      <c r="A73" s="36"/>
      <c r="B73" s="32" t="s">
        <v>1029</v>
      </c>
      <c r="C73" s="44" t="s">
        <v>1030</v>
      </c>
      <c r="D73" s="16"/>
      <c r="E73" s="265" t="s">
        <v>1031</v>
      </c>
      <c r="F73" s="171"/>
      <c r="G73" s="201"/>
      <c r="H73" s="201" t="s">
        <v>1032</v>
      </c>
      <c r="I73" s="201"/>
      <c r="J73" s="200">
        <v>1</v>
      </c>
      <c r="K73" s="219" t="s">
        <v>101</v>
      </c>
      <c r="L73" s="18">
        <v>50</v>
      </c>
      <c r="M73" s="18" t="s">
        <v>101</v>
      </c>
      <c r="N73" s="18" t="s">
        <v>153</v>
      </c>
      <c r="O73" s="18"/>
      <c r="P73" s="216"/>
      <c r="Q73" s="219"/>
      <c r="R73" s="18">
        <f>S73*L73</f>
        <v>80</v>
      </c>
      <c r="S73" s="77">
        <v>1.6</v>
      </c>
      <c r="T73" s="77">
        <f t="shared" si="13"/>
        <v>96.8</v>
      </c>
      <c r="U73" s="77">
        <f t="shared" si="13"/>
        <v>1.9359999999999999</v>
      </c>
      <c r="V73" s="151">
        <v>0</v>
      </c>
      <c r="W73" s="47">
        <f>X73*L73</f>
        <v>80</v>
      </c>
      <c r="X73" s="48">
        <f>S73*(1-V73/100)</f>
        <v>1.6</v>
      </c>
      <c r="Y73" s="513">
        <v>0.76</v>
      </c>
      <c r="Z73" s="77"/>
      <c r="AA73" s="77"/>
      <c r="AB73" s="491"/>
      <c r="AC73" s="491"/>
      <c r="AD73" s="491"/>
      <c r="AE73" s="491"/>
      <c r="AF73" s="492"/>
      <c r="AG73" s="493"/>
      <c r="AH73" s="120"/>
      <c r="AI73" s="23"/>
      <c r="AJ73" s="23"/>
      <c r="AK73" s="21"/>
      <c r="AL73" s="21"/>
      <c r="AM73" s="23"/>
      <c r="AN73" s="1"/>
      <c r="AO73" s="1"/>
    </row>
    <row r="74" spans="1:41" s="13" customFormat="1" ht="15.6" outlineLevel="1" x14ac:dyDescent="0.25">
      <c r="A74" s="36"/>
      <c r="B74" s="190" t="s">
        <v>1033</v>
      </c>
      <c r="C74" s="393"/>
      <c r="D74" s="393"/>
      <c r="E74" s="394"/>
      <c r="F74" s="211"/>
      <c r="G74" s="211"/>
      <c r="H74" s="211"/>
      <c r="I74" s="211"/>
      <c r="J74" s="214"/>
      <c r="K74" s="214"/>
      <c r="L74" s="367"/>
      <c r="M74" s="245"/>
      <c r="N74" s="245"/>
      <c r="O74" s="245"/>
      <c r="P74" s="368"/>
      <c r="Q74" s="214"/>
      <c r="R74" s="38"/>
      <c r="S74" s="38"/>
      <c r="T74" s="38"/>
      <c r="U74" s="38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215"/>
      <c r="AI74" s="202"/>
      <c r="AJ74" s="202"/>
      <c r="AK74" s="212"/>
      <c r="AL74" s="212"/>
      <c r="AM74" s="213"/>
      <c r="AN74" s="1"/>
      <c r="AO74" s="1"/>
    </row>
    <row r="75" spans="1:41" s="13" customFormat="1" ht="15.6" customHeight="1" outlineLevel="2" x14ac:dyDescent="0.25">
      <c r="A75" s="36"/>
      <c r="B75" s="32" t="s">
        <v>1034</v>
      </c>
      <c r="C75" s="44" t="s">
        <v>1035</v>
      </c>
      <c r="D75" s="16"/>
      <c r="E75" s="265" t="s">
        <v>1036</v>
      </c>
      <c r="F75" s="171"/>
      <c r="G75" s="201"/>
      <c r="H75" s="201"/>
      <c r="I75" s="201"/>
      <c r="J75" s="200">
        <v>1</v>
      </c>
      <c r="K75" s="219" t="s">
        <v>101</v>
      </c>
      <c r="L75" s="18">
        <v>50</v>
      </c>
      <c r="M75" s="18" t="s">
        <v>101</v>
      </c>
      <c r="N75" s="18" t="s">
        <v>153</v>
      </c>
      <c r="O75" s="18"/>
      <c r="P75" s="216"/>
      <c r="Q75" s="219"/>
      <c r="R75" s="18">
        <f t="shared" ref="R75:R80" si="14">S75*L75</f>
        <v>125</v>
      </c>
      <c r="S75" s="77">
        <v>2.5</v>
      </c>
      <c r="T75" s="77">
        <f t="shared" ref="T75:U80" si="15">R75*1.21</f>
        <v>151.25</v>
      </c>
      <c r="U75" s="77">
        <f t="shared" si="15"/>
        <v>3.0249999999999999</v>
      </c>
      <c r="V75" s="151">
        <v>0</v>
      </c>
      <c r="W75" s="47">
        <f t="shared" ref="W75:W80" si="16">X75*L75</f>
        <v>125</v>
      </c>
      <c r="X75" s="48">
        <f t="shared" ref="X75:X80" si="17">S75*(1-V75/100)</f>
        <v>2.5</v>
      </c>
      <c r="Y75" s="513">
        <v>1.1599999999999999</v>
      </c>
      <c r="Z75" s="77"/>
      <c r="AA75" s="77"/>
      <c r="AB75" s="491"/>
      <c r="AC75" s="491"/>
      <c r="AD75" s="491"/>
      <c r="AE75" s="491"/>
      <c r="AF75" s="492"/>
      <c r="AG75" s="493"/>
      <c r="AH75" s="120"/>
      <c r="AI75" s="23"/>
      <c r="AJ75" s="23"/>
      <c r="AK75" s="21"/>
      <c r="AL75" s="21"/>
      <c r="AM75" s="23"/>
      <c r="AN75" s="1"/>
      <c r="AO75" s="1"/>
    </row>
    <row r="76" spans="1:41" s="13" customFormat="1" ht="15.6" customHeight="1" outlineLevel="2" x14ac:dyDescent="0.25">
      <c r="A76" s="36"/>
      <c r="B76" s="32" t="s">
        <v>1037</v>
      </c>
      <c r="C76" s="44" t="s">
        <v>1038</v>
      </c>
      <c r="D76" s="16"/>
      <c r="E76" s="265" t="s">
        <v>1039</v>
      </c>
      <c r="F76" s="171"/>
      <c r="G76" s="201"/>
      <c r="H76" s="201"/>
      <c r="I76" s="201"/>
      <c r="J76" s="200">
        <v>1</v>
      </c>
      <c r="K76" s="219" t="s">
        <v>101</v>
      </c>
      <c r="L76" s="18">
        <v>50</v>
      </c>
      <c r="M76" s="18" t="s">
        <v>101</v>
      </c>
      <c r="N76" s="18" t="s">
        <v>153</v>
      </c>
      <c r="O76" s="18"/>
      <c r="P76" s="216"/>
      <c r="Q76" s="219"/>
      <c r="R76" s="18">
        <f t="shared" si="14"/>
        <v>130</v>
      </c>
      <c r="S76" s="77">
        <v>2.6</v>
      </c>
      <c r="T76" s="77">
        <f t="shared" si="15"/>
        <v>157.29999999999998</v>
      </c>
      <c r="U76" s="77">
        <f t="shared" si="15"/>
        <v>3.1459999999999999</v>
      </c>
      <c r="V76" s="151">
        <v>0</v>
      </c>
      <c r="W76" s="47">
        <f t="shared" si="16"/>
        <v>130</v>
      </c>
      <c r="X76" s="48">
        <f t="shared" si="17"/>
        <v>2.6</v>
      </c>
      <c r="Y76" s="513">
        <v>1.23</v>
      </c>
      <c r="Z76" s="77"/>
      <c r="AA76" s="77"/>
      <c r="AB76" s="491"/>
      <c r="AC76" s="491"/>
      <c r="AD76" s="491"/>
      <c r="AE76" s="491"/>
      <c r="AF76" s="492"/>
      <c r="AG76" s="493"/>
      <c r="AH76" s="120"/>
      <c r="AI76" s="23" t="s">
        <v>53</v>
      </c>
      <c r="AJ76" s="23"/>
      <c r="AK76" s="21"/>
      <c r="AL76" s="21"/>
      <c r="AM76" s="23"/>
      <c r="AN76" s="1"/>
      <c r="AO76" s="1"/>
    </row>
    <row r="77" spans="1:41" s="13" customFormat="1" ht="15.6" customHeight="1" outlineLevel="2" x14ac:dyDescent="0.25">
      <c r="A77" s="36"/>
      <c r="B77" s="32" t="s">
        <v>1040</v>
      </c>
      <c r="C77" s="44" t="s">
        <v>1041</v>
      </c>
      <c r="D77" s="16"/>
      <c r="E77" s="265" t="s">
        <v>1042</v>
      </c>
      <c r="F77" s="171"/>
      <c r="G77" s="201"/>
      <c r="H77" s="201"/>
      <c r="I77" s="201"/>
      <c r="J77" s="200">
        <v>1</v>
      </c>
      <c r="K77" s="219" t="s">
        <v>101</v>
      </c>
      <c r="L77" s="18">
        <v>50</v>
      </c>
      <c r="M77" s="18" t="s">
        <v>101</v>
      </c>
      <c r="N77" s="18" t="s">
        <v>153</v>
      </c>
      <c r="O77" s="18"/>
      <c r="P77" s="216"/>
      <c r="Q77" s="219"/>
      <c r="R77" s="18">
        <f t="shared" si="14"/>
        <v>140</v>
      </c>
      <c r="S77" s="77">
        <v>2.8</v>
      </c>
      <c r="T77" s="77">
        <f t="shared" si="15"/>
        <v>169.4</v>
      </c>
      <c r="U77" s="77">
        <f t="shared" si="15"/>
        <v>3.3879999999999999</v>
      </c>
      <c r="V77" s="151">
        <v>0</v>
      </c>
      <c r="W77" s="47">
        <f t="shared" si="16"/>
        <v>140</v>
      </c>
      <c r="X77" s="48">
        <f t="shared" si="17"/>
        <v>2.8</v>
      </c>
      <c r="Y77" s="513">
        <v>1.3</v>
      </c>
      <c r="Z77" s="77"/>
      <c r="AA77" s="77"/>
      <c r="AB77" s="491"/>
      <c r="AC77" s="491"/>
      <c r="AD77" s="491"/>
      <c r="AE77" s="491"/>
      <c r="AF77" s="492"/>
      <c r="AG77" s="493"/>
      <c r="AH77" s="120"/>
      <c r="AI77" s="23" t="s">
        <v>53</v>
      </c>
      <c r="AJ77" s="23"/>
      <c r="AK77" s="21"/>
      <c r="AL77" s="21"/>
      <c r="AM77" s="23"/>
      <c r="AN77" s="1"/>
      <c r="AO77" s="1"/>
    </row>
    <row r="78" spans="1:41" s="13" customFormat="1" ht="15.6" customHeight="1" outlineLevel="2" x14ac:dyDescent="0.25">
      <c r="A78" s="36"/>
      <c r="B78" s="32" t="s">
        <v>1043</v>
      </c>
      <c r="C78" s="44" t="s">
        <v>1044</v>
      </c>
      <c r="D78" s="16"/>
      <c r="E78" s="265" t="s">
        <v>1045</v>
      </c>
      <c r="F78" s="171"/>
      <c r="G78" s="201"/>
      <c r="H78" s="201"/>
      <c r="I78" s="201"/>
      <c r="J78" s="200">
        <v>1</v>
      </c>
      <c r="K78" s="219" t="s">
        <v>101</v>
      </c>
      <c r="L78" s="18">
        <v>50</v>
      </c>
      <c r="M78" s="18" t="s">
        <v>101</v>
      </c>
      <c r="N78" s="18" t="s">
        <v>153</v>
      </c>
      <c r="O78" s="18"/>
      <c r="P78" s="216"/>
      <c r="Q78" s="219"/>
      <c r="R78" s="18">
        <f t="shared" si="14"/>
        <v>145</v>
      </c>
      <c r="S78" s="77">
        <v>2.9</v>
      </c>
      <c r="T78" s="77">
        <f t="shared" si="15"/>
        <v>175.45</v>
      </c>
      <c r="U78" s="77">
        <f t="shared" si="15"/>
        <v>3.5089999999999999</v>
      </c>
      <c r="V78" s="151">
        <v>0</v>
      </c>
      <c r="W78" s="47">
        <f t="shared" si="16"/>
        <v>145</v>
      </c>
      <c r="X78" s="48">
        <f t="shared" si="17"/>
        <v>2.9</v>
      </c>
      <c r="Y78" s="513">
        <v>1.37</v>
      </c>
      <c r="Z78" s="77"/>
      <c r="AA78" s="77"/>
      <c r="AB78" s="491"/>
      <c r="AC78" s="491"/>
      <c r="AD78" s="491"/>
      <c r="AE78" s="491"/>
      <c r="AF78" s="492"/>
      <c r="AG78" s="493"/>
      <c r="AH78" s="120"/>
      <c r="AI78" s="23"/>
      <c r="AJ78" s="23"/>
      <c r="AK78" s="21"/>
      <c r="AL78" s="21"/>
      <c r="AM78" s="23"/>
      <c r="AN78" s="1"/>
      <c r="AO78" s="1"/>
    </row>
    <row r="79" spans="1:41" s="13" customFormat="1" ht="15.6" customHeight="1" outlineLevel="2" x14ac:dyDescent="0.25">
      <c r="A79" s="36"/>
      <c r="B79" s="32" t="s">
        <v>1046</v>
      </c>
      <c r="C79" s="44" t="s">
        <v>1047</v>
      </c>
      <c r="D79" s="16"/>
      <c r="E79" s="265" t="s">
        <v>1048</v>
      </c>
      <c r="F79" s="171"/>
      <c r="G79" s="201"/>
      <c r="H79" s="201"/>
      <c r="I79" s="201"/>
      <c r="J79" s="200">
        <v>1</v>
      </c>
      <c r="K79" s="219" t="s">
        <v>101</v>
      </c>
      <c r="L79" s="18">
        <v>50</v>
      </c>
      <c r="M79" s="18" t="s">
        <v>101</v>
      </c>
      <c r="N79" s="18" t="s">
        <v>153</v>
      </c>
      <c r="O79" s="18"/>
      <c r="P79" s="216"/>
      <c r="Q79" s="219"/>
      <c r="R79" s="18">
        <f t="shared" si="14"/>
        <v>160</v>
      </c>
      <c r="S79" s="77">
        <v>3.2</v>
      </c>
      <c r="T79" s="77">
        <f t="shared" si="15"/>
        <v>193.6</v>
      </c>
      <c r="U79" s="77">
        <f t="shared" si="15"/>
        <v>3.8719999999999999</v>
      </c>
      <c r="V79" s="151">
        <v>0</v>
      </c>
      <c r="W79" s="47">
        <f t="shared" si="16"/>
        <v>160</v>
      </c>
      <c r="X79" s="48">
        <f t="shared" si="17"/>
        <v>3.2</v>
      </c>
      <c r="Y79" s="513">
        <v>1.48</v>
      </c>
      <c r="Z79" s="77"/>
      <c r="AA79" s="77"/>
      <c r="AB79" s="491"/>
      <c r="AC79" s="491"/>
      <c r="AD79" s="491"/>
      <c r="AE79" s="491"/>
      <c r="AF79" s="492"/>
      <c r="AG79" s="493"/>
      <c r="AH79" s="120"/>
      <c r="AI79" s="23" t="s">
        <v>53</v>
      </c>
      <c r="AJ79" s="23"/>
      <c r="AK79" s="21"/>
      <c r="AL79" s="21"/>
      <c r="AM79" s="23"/>
      <c r="AN79" s="1"/>
      <c r="AO79" s="1"/>
    </row>
    <row r="80" spans="1:41" s="13" customFormat="1" ht="15.6" customHeight="1" outlineLevel="2" x14ac:dyDescent="0.25">
      <c r="A80" s="36"/>
      <c r="B80" s="32" t="s">
        <v>1049</v>
      </c>
      <c r="C80" s="44" t="s">
        <v>1050</v>
      </c>
      <c r="D80" s="16"/>
      <c r="E80" s="265" t="s">
        <v>1051</v>
      </c>
      <c r="F80" s="171"/>
      <c r="G80" s="201"/>
      <c r="H80" s="201"/>
      <c r="I80" s="201"/>
      <c r="J80" s="200">
        <v>1</v>
      </c>
      <c r="K80" s="219" t="s">
        <v>101</v>
      </c>
      <c r="L80" s="18">
        <v>50</v>
      </c>
      <c r="M80" s="18" t="s">
        <v>101</v>
      </c>
      <c r="N80" s="18" t="s">
        <v>153</v>
      </c>
      <c r="O80" s="18"/>
      <c r="P80" s="216"/>
      <c r="Q80" s="219"/>
      <c r="R80" s="18">
        <f t="shared" si="14"/>
        <v>180</v>
      </c>
      <c r="S80" s="77">
        <v>3.6</v>
      </c>
      <c r="T80" s="77">
        <f t="shared" si="15"/>
        <v>217.79999999999998</v>
      </c>
      <c r="U80" s="77">
        <f t="shared" si="15"/>
        <v>4.3559999999999999</v>
      </c>
      <c r="V80" s="151">
        <v>0</v>
      </c>
      <c r="W80" s="47">
        <f t="shared" si="16"/>
        <v>180</v>
      </c>
      <c r="X80" s="48">
        <f t="shared" si="17"/>
        <v>3.6</v>
      </c>
      <c r="Y80" s="513">
        <v>1.68</v>
      </c>
      <c r="Z80" s="77"/>
      <c r="AA80" s="77"/>
      <c r="AB80" s="491"/>
      <c r="AC80" s="491"/>
      <c r="AD80" s="491"/>
      <c r="AE80" s="491"/>
      <c r="AF80" s="492"/>
      <c r="AG80" s="493"/>
      <c r="AH80" s="120"/>
      <c r="AI80" s="23"/>
      <c r="AJ80" s="23"/>
      <c r="AK80" s="21"/>
      <c r="AL80" s="21"/>
      <c r="AM80" s="23"/>
      <c r="AN80" s="1"/>
      <c r="AO80" s="1"/>
    </row>
    <row r="81" spans="1:41" s="13" customFormat="1" ht="15.6" outlineLevel="1" x14ac:dyDescent="0.25">
      <c r="A81" s="36"/>
      <c r="B81" s="190" t="s">
        <v>1052</v>
      </c>
      <c r="C81" s="393"/>
      <c r="D81" s="393"/>
      <c r="E81" s="394"/>
      <c r="F81" s="211"/>
      <c r="G81" s="211"/>
      <c r="H81" s="211"/>
      <c r="I81" s="211"/>
      <c r="J81" s="214"/>
      <c r="K81" s="214"/>
      <c r="L81" s="367"/>
      <c r="M81" s="245"/>
      <c r="N81" s="245"/>
      <c r="O81" s="245"/>
      <c r="P81" s="368"/>
      <c r="Q81" s="214"/>
      <c r="R81" s="38"/>
      <c r="S81" s="38"/>
      <c r="T81" s="38"/>
      <c r="U81" s="38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215"/>
      <c r="AI81" s="202"/>
      <c r="AJ81" s="202"/>
      <c r="AK81" s="212"/>
      <c r="AL81" s="212"/>
      <c r="AM81" s="213"/>
      <c r="AN81" s="1"/>
      <c r="AO81" s="1"/>
    </row>
    <row r="82" spans="1:41" s="13" customFormat="1" ht="15.6" customHeight="1" outlineLevel="2" x14ac:dyDescent="0.25">
      <c r="A82" s="36"/>
      <c r="B82" s="32" t="s">
        <v>1053</v>
      </c>
      <c r="C82" s="44" t="s">
        <v>1054</v>
      </c>
      <c r="D82" s="16"/>
      <c r="E82" s="265" t="s">
        <v>1055</v>
      </c>
      <c r="F82" s="171"/>
      <c r="G82" s="201"/>
      <c r="H82" s="201">
        <v>30</v>
      </c>
      <c r="I82" s="201"/>
      <c r="J82" s="200">
        <v>1</v>
      </c>
      <c r="K82" s="219" t="s">
        <v>101</v>
      </c>
      <c r="L82" s="18">
        <v>100</v>
      </c>
      <c r="M82" s="18" t="s">
        <v>101</v>
      </c>
      <c r="N82" s="18" t="s">
        <v>153</v>
      </c>
      <c r="O82" s="18"/>
      <c r="P82" s="216"/>
      <c r="Q82" s="219"/>
      <c r="R82" s="18">
        <f>S82*L82</f>
        <v>330</v>
      </c>
      <c r="S82" s="77">
        <v>3.3</v>
      </c>
      <c r="T82" s="77">
        <f t="shared" ref="T82:U83" si="18">R82*1.21</f>
        <v>399.3</v>
      </c>
      <c r="U82" s="77">
        <f t="shared" si="18"/>
        <v>3.9929999999999999</v>
      </c>
      <c r="V82" s="151">
        <v>0</v>
      </c>
      <c r="W82" s="47">
        <f>X82*L82</f>
        <v>330</v>
      </c>
      <c r="X82" s="48">
        <f>S82*(1-V82/100)</f>
        <v>3.3</v>
      </c>
      <c r="Y82" s="513">
        <v>1.53</v>
      </c>
      <c r="Z82" s="77"/>
      <c r="AA82" s="77"/>
      <c r="AB82" s="491"/>
      <c r="AC82" s="491"/>
      <c r="AD82" s="491"/>
      <c r="AE82" s="491"/>
      <c r="AF82" s="492"/>
      <c r="AG82" s="493"/>
      <c r="AH82" s="120"/>
      <c r="AI82" s="23"/>
      <c r="AJ82" s="23"/>
      <c r="AK82" s="21"/>
      <c r="AL82" s="21"/>
      <c r="AM82" s="23"/>
      <c r="AN82" s="1"/>
      <c r="AO82" s="1"/>
    </row>
    <row r="83" spans="1:41" s="13" customFormat="1" ht="15.6" customHeight="1" outlineLevel="2" x14ac:dyDescent="0.25">
      <c r="A83" s="36"/>
      <c r="B83" s="32" t="s">
        <v>1056</v>
      </c>
      <c r="C83" s="44" t="s">
        <v>1057</v>
      </c>
      <c r="D83" s="16"/>
      <c r="E83" s="265" t="s">
        <v>1058</v>
      </c>
      <c r="F83" s="171"/>
      <c r="G83" s="201"/>
      <c r="H83" s="201">
        <v>1000</v>
      </c>
      <c r="I83" s="201"/>
      <c r="J83" s="200">
        <v>1</v>
      </c>
      <c r="K83" s="219" t="s">
        <v>101</v>
      </c>
      <c r="L83" s="18">
        <v>1</v>
      </c>
      <c r="M83" s="18" t="s">
        <v>101</v>
      </c>
      <c r="N83" s="18" t="s">
        <v>153</v>
      </c>
      <c r="O83" s="18"/>
      <c r="P83" s="216"/>
      <c r="Q83" s="219"/>
      <c r="R83" s="18">
        <f>S83*L83</f>
        <v>50.3</v>
      </c>
      <c r="S83" s="77">
        <v>50.3</v>
      </c>
      <c r="T83" s="77">
        <f t="shared" si="18"/>
        <v>60.862999999999992</v>
      </c>
      <c r="U83" s="77">
        <f t="shared" si="18"/>
        <v>60.862999999999992</v>
      </c>
      <c r="V83" s="151">
        <v>0</v>
      </c>
      <c r="W83" s="47">
        <f>X83*L83</f>
        <v>50.3</v>
      </c>
      <c r="X83" s="48">
        <f>S83*(1-V83/100)</f>
        <v>50.3</v>
      </c>
      <c r="Y83" s="513">
        <v>23.4</v>
      </c>
      <c r="Z83" s="77"/>
      <c r="AA83" s="77"/>
      <c r="AB83" s="491"/>
      <c r="AC83" s="491"/>
      <c r="AD83" s="491"/>
      <c r="AE83" s="491"/>
      <c r="AF83" s="492"/>
      <c r="AG83" s="493"/>
      <c r="AH83" s="120"/>
      <c r="AI83" s="23" t="s">
        <v>53</v>
      </c>
      <c r="AJ83" s="23"/>
      <c r="AK83" s="21"/>
      <c r="AL83" s="21"/>
      <c r="AM83" s="23"/>
      <c r="AN83" s="1"/>
      <c r="AO83" s="1"/>
    </row>
    <row r="84" spans="1:41" s="13" customFormat="1" ht="15.6" outlineLevel="1" x14ac:dyDescent="0.25">
      <c r="A84" s="36"/>
      <c r="B84" s="190" t="s">
        <v>1059</v>
      </c>
      <c r="C84" s="393"/>
      <c r="D84" s="393"/>
      <c r="E84" s="394"/>
      <c r="F84" s="211"/>
      <c r="G84" s="211"/>
      <c r="H84" s="211"/>
      <c r="I84" s="211"/>
      <c r="J84" s="214"/>
      <c r="K84" s="214"/>
      <c r="L84" s="367"/>
      <c r="M84" s="245"/>
      <c r="N84" s="245"/>
      <c r="O84" s="245"/>
      <c r="P84" s="368"/>
      <c r="Q84" s="214"/>
      <c r="R84" s="38"/>
      <c r="S84" s="38"/>
      <c r="T84" s="38"/>
      <c r="U84" s="38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215"/>
      <c r="AI84" s="202"/>
      <c r="AJ84" s="202"/>
      <c r="AK84" s="212"/>
      <c r="AL84" s="212"/>
      <c r="AM84" s="213"/>
      <c r="AN84" s="1"/>
      <c r="AO84" s="1"/>
    </row>
    <row r="85" spans="1:41" s="13" customFormat="1" ht="15.6" customHeight="1" outlineLevel="2" x14ac:dyDescent="0.25">
      <c r="A85" s="36"/>
      <c r="B85" s="32" t="s">
        <v>1060</v>
      </c>
      <c r="C85" s="44" t="s">
        <v>1061</v>
      </c>
      <c r="D85" s="16"/>
      <c r="E85" s="265" t="s">
        <v>1062</v>
      </c>
      <c r="F85" s="171"/>
      <c r="G85" s="201"/>
      <c r="H85" s="201" t="s">
        <v>1063</v>
      </c>
      <c r="I85" s="201"/>
      <c r="J85" s="200">
        <v>1</v>
      </c>
      <c r="K85" s="218" t="s">
        <v>172</v>
      </c>
      <c r="L85" s="18">
        <v>1</v>
      </c>
      <c r="M85" s="18" t="s">
        <v>101</v>
      </c>
      <c r="N85" s="18"/>
      <c r="O85" s="247"/>
      <c r="P85" s="216"/>
      <c r="Q85" s="218"/>
      <c r="R85" s="18">
        <f>S85*L85</f>
        <v>210.9</v>
      </c>
      <c r="S85" s="77">
        <v>210.9</v>
      </c>
      <c r="T85" s="77">
        <f t="shared" ref="T85:U85" si="19">R85*1.21</f>
        <v>255.18899999999999</v>
      </c>
      <c r="U85" s="77">
        <f t="shared" si="19"/>
        <v>255.18899999999999</v>
      </c>
      <c r="V85" s="151">
        <v>0</v>
      </c>
      <c r="W85" s="47">
        <f>X85*L85</f>
        <v>210.9</v>
      </c>
      <c r="X85" s="48">
        <f>S85*(1-V85/100)</f>
        <v>210.9</v>
      </c>
      <c r="Y85" s="513">
        <v>98.1</v>
      </c>
      <c r="Z85" s="77"/>
      <c r="AA85" s="77"/>
      <c r="AB85" s="491"/>
      <c r="AC85" s="491"/>
      <c r="AD85" s="491"/>
      <c r="AE85" s="491"/>
      <c r="AF85" s="492"/>
      <c r="AG85" s="493"/>
      <c r="AH85" s="120"/>
      <c r="AI85" s="23"/>
      <c r="AJ85" s="23"/>
      <c r="AK85" s="21"/>
      <c r="AL85" s="21"/>
      <c r="AM85" s="23"/>
      <c r="AN85" s="1"/>
      <c r="AO85" s="1"/>
    </row>
    <row r="86" spans="1:41" s="13" customFormat="1" ht="15.6" outlineLevel="1" x14ac:dyDescent="0.25">
      <c r="A86" s="36"/>
      <c r="B86" s="190" t="s">
        <v>1064</v>
      </c>
      <c r="C86" s="393"/>
      <c r="D86" s="393"/>
      <c r="E86" s="394"/>
      <c r="F86" s="211"/>
      <c r="G86" s="211"/>
      <c r="H86" s="211"/>
      <c r="I86" s="211"/>
      <c r="J86" s="214"/>
      <c r="K86" s="214"/>
      <c r="L86" s="367"/>
      <c r="M86" s="245"/>
      <c r="N86" s="245"/>
      <c r="O86" s="245"/>
      <c r="P86" s="368"/>
      <c r="Q86" s="214"/>
      <c r="R86" s="38"/>
      <c r="S86" s="38"/>
      <c r="T86" s="38"/>
      <c r="U86" s="38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215"/>
      <c r="AI86" s="202"/>
      <c r="AJ86" s="202"/>
      <c r="AK86" s="212"/>
      <c r="AL86" s="212"/>
      <c r="AM86" s="213"/>
      <c r="AN86" s="1"/>
      <c r="AO86" s="1"/>
    </row>
    <row r="87" spans="1:41" s="13" customFormat="1" ht="15.6" customHeight="1" outlineLevel="2" x14ac:dyDescent="0.25">
      <c r="A87" s="36"/>
      <c r="B87" s="32" t="s">
        <v>1065</v>
      </c>
      <c r="C87" s="44" t="s">
        <v>1066</v>
      </c>
      <c r="D87" s="16"/>
      <c r="E87" s="265" t="s">
        <v>1067</v>
      </c>
      <c r="F87" s="171"/>
      <c r="G87" s="201"/>
      <c r="H87" s="201" t="s">
        <v>1068</v>
      </c>
      <c r="I87" s="201"/>
      <c r="J87" s="200">
        <v>1</v>
      </c>
      <c r="K87" s="218" t="s">
        <v>172</v>
      </c>
      <c r="L87" s="18">
        <v>1</v>
      </c>
      <c r="M87" s="18" t="s">
        <v>101</v>
      </c>
      <c r="N87" s="18"/>
      <c r="O87" s="18"/>
      <c r="P87" s="216"/>
      <c r="Q87" s="218"/>
      <c r="R87" s="18">
        <f>S87*L87</f>
        <v>33.75</v>
      </c>
      <c r="S87" s="77">
        <v>33.75</v>
      </c>
      <c r="T87" s="77">
        <f t="shared" ref="T87:U90" si="20">R87*1.21</f>
        <v>40.837499999999999</v>
      </c>
      <c r="U87" s="77">
        <f t="shared" si="20"/>
        <v>40.837499999999999</v>
      </c>
      <c r="V87" s="151">
        <v>0</v>
      </c>
      <c r="W87" s="47">
        <f>X87*L87</f>
        <v>33.75</v>
      </c>
      <c r="X87" s="48">
        <f>S87*(1-V87/100)</f>
        <v>33.75</v>
      </c>
      <c r="Y87" s="513">
        <v>6.1</v>
      </c>
      <c r="Z87" s="77"/>
      <c r="AA87" s="77"/>
      <c r="AB87" s="491"/>
      <c r="AC87" s="491"/>
      <c r="AD87" s="491"/>
      <c r="AE87" s="491"/>
      <c r="AF87" s="492"/>
      <c r="AG87" s="493"/>
      <c r="AH87" s="120"/>
      <c r="AI87" s="23"/>
      <c r="AJ87" s="23"/>
      <c r="AK87" s="21"/>
      <c r="AL87" s="21"/>
      <c r="AM87" s="23"/>
      <c r="AN87" s="1"/>
      <c r="AO87" s="1"/>
    </row>
    <row r="88" spans="1:41" s="13" customFormat="1" ht="15.6" customHeight="1" outlineLevel="2" x14ac:dyDescent="0.25">
      <c r="A88" s="36"/>
      <c r="B88" s="32" t="s">
        <v>1069</v>
      </c>
      <c r="C88" s="44" t="s">
        <v>1070</v>
      </c>
      <c r="D88" s="16"/>
      <c r="E88" s="265" t="s">
        <v>1071</v>
      </c>
      <c r="F88" s="171"/>
      <c r="G88" s="201"/>
      <c r="H88" s="201" t="s">
        <v>1072</v>
      </c>
      <c r="I88" s="201"/>
      <c r="J88" s="200">
        <v>1</v>
      </c>
      <c r="K88" s="218" t="s">
        <v>172</v>
      </c>
      <c r="L88" s="18">
        <v>1</v>
      </c>
      <c r="M88" s="18" t="s">
        <v>101</v>
      </c>
      <c r="N88" s="18"/>
      <c r="O88" s="18"/>
      <c r="P88" s="216"/>
      <c r="Q88" s="218"/>
      <c r="R88" s="18">
        <f>S88*L88</f>
        <v>50</v>
      </c>
      <c r="S88" s="77">
        <v>50</v>
      </c>
      <c r="T88" s="77">
        <f t="shared" si="20"/>
        <v>60.5</v>
      </c>
      <c r="U88" s="77">
        <f t="shared" si="20"/>
        <v>60.5</v>
      </c>
      <c r="V88" s="151">
        <v>0</v>
      </c>
      <c r="W88" s="47">
        <f>X88*L88</f>
        <v>50</v>
      </c>
      <c r="X88" s="48">
        <f>S88*(1-V88/100)</f>
        <v>50</v>
      </c>
      <c r="Y88" s="513">
        <v>9.1</v>
      </c>
      <c r="Z88" s="77"/>
      <c r="AA88" s="77"/>
      <c r="AB88" s="491"/>
      <c r="AC88" s="491"/>
      <c r="AD88" s="491"/>
      <c r="AE88" s="491"/>
      <c r="AF88" s="492"/>
      <c r="AG88" s="493"/>
      <c r="AH88" s="120"/>
      <c r="AI88" s="23"/>
      <c r="AJ88" s="23"/>
      <c r="AK88" s="21"/>
      <c r="AL88" s="21"/>
      <c r="AM88" s="23"/>
      <c r="AN88" s="1"/>
      <c r="AO88" s="1"/>
    </row>
    <row r="89" spans="1:41" s="13" customFormat="1" ht="15.6" customHeight="1" outlineLevel="2" x14ac:dyDescent="0.25">
      <c r="A89" s="36"/>
      <c r="B89" s="32" t="s">
        <v>1073</v>
      </c>
      <c r="C89" s="44" t="s">
        <v>1074</v>
      </c>
      <c r="D89" s="16"/>
      <c r="E89" s="265" t="s">
        <v>1075</v>
      </c>
      <c r="F89" s="171"/>
      <c r="G89" s="201"/>
      <c r="H89" s="201" t="s">
        <v>1076</v>
      </c>
      <c r="I89" s="201"/>
      <c r="J89" s="200">
        <v>1</v>
      </c>
      <c r="K89" s="218" t="s">
        <v>172</v>
      </c>
      <c r="L89" s="18">
        <v>1</v>
      </c>
      <c r="M89" s="18" t="s">
        <v>101</v>
      </c>
      <c r="N89" s="18"/>
      <c r="O89" s="247"/>
      <c r="P89" s="216"/>
      <c r="Q89" s="218"/>
      <c r="R89" s="18">
        <f>S89*L89</f>
        <v>697.5</v>
      </c>
      <c r="S89" s="77">
        <v>697.5</v>
      </c>
      <c r="T89" s="77">
        <f t="shared" si="20"/>
        <v>843.97500000000002</v>
      </c>
      <c r="U89" s="77">
        <f t="shared" si="20"/>
        <v>843.97500000000002</v>
      </c>
      <c r="V89" s="151">
        <v>0</v>
      </c>
      <c r="W89" s="47">
        <f>X89*L89</f>
        <v>697.5</v>
      </c>
      <c r="X89" s="48">
        <f>S89*(1-V89/100)</f>
        <v>697.5</v>
      </c>
      <c r="Y89" s="513">
        <v>12.73</v>
      </c>
      <c r="Z89" s="77"/>
      <c r="AA89" s="77"/>
      <c r="AB89" s="491"/>
      <c r="AC89" s="491"/>
      <c r="AD89" s="491"/>
      <c r="AE89" s="491"/>
      <c r="AF89" s="492"/>
      <c r="AG89" s="493"/>
      <c r="AH89" s="120"/>
      <c r="AI89" s="23" t="s">
        <v>53</v>
      </c>
      <c r="AJ89" s="23"/>
      <c r="AK89" s="21"/>
      <c r="AL89" s="21"/>
      <c r="AM89" s="23"/>
      <c r="AN89" s="1"/>
      <c r="AO89" s="1"/>
    </row>
    <row r="90" spans="1:41" s="13" customFormat="1" ht="15.6" customHeight="1" outlineLevel="2" x14ac:dyDescent="0.25">
      <c r="A90" s="36"/>
      <c r="B90" s="32" t="s">
        <v>1077</v>
      </c>
      <c r="C90" s="44" t="s">
        <v>1078</v>
      </c>
      <c r="D90" s="16"/>
      <c r="E90" s="265" t="s">
        <v>1079</v>
      </c>
      <c r="F90" s="171"/>
      <c r="G90" s="201"/>
      <c r="H90" s="201" t="s">
        <v>1080</v>
      </c>
      <c r="I90" s="201"/>
      <c r="J90" s="200">
        <v>1</v>
      </c>
      <c r="K90" s="218" t="s">
        <v>172</v>
      </c>
      <c r="L90" s="18">
        <v>1</v>
      </c>
      <c r="M90" s="18" t="s">
        <v>101</v>
      </c>
      <c r="N90" s="18"/>
      <c r="O90" s="18"/>
      <c r="P90" s="216"/>
      <c r="Q90" s="218"/>
      <c r="R90" s="18">
        <f>S90*L90</f>
        <v>91.25</v>
      </c>
      <c r="S90" s="77">
        <v>91.25</v>
      </c>
      <c r="T90" s="77">
        <f t="shared" si="20"/>
        <v>110.41249999999999</v>
      </c>
      <c r="U90" s="77">
        <f t="shared" si="20"/>
        <v>110.41249999999999</v>
      </c>
      <c r="V90" s="151">
        <v>0</v>
      </c>
      <c r="W90" s="47">
        <f>X90*L90</f>
        <v>91.25</v>
      </c>
      <c r="X90" s="495">
        <f>S90*(1-V90/100)</f>
        <v>91.25</v>
      </c>
      <c r="Y90" s="513"/>
      <c r="Z90" s="77"/>
      <c r="AA90" s="77"/>
      <c r="AB90" s="491"/>
      <c r="AC90" s="491"/>
      <c r="AD90" s="491"/>
      <c r="AE90" s="491"/>
      <c r="AF90" s="492"/>
      <c r="AG90" s="493"/>
      <c r="AH90" s="120"/>
      <c r="AI90" s="23" t="s">
        <v>53</v>
      </c>
      <c r="AJ90" s="23"/>
      <c r="AK90" s="21"/>
      <c r="AL90" s="21"/>
      <c r="AM90" s="23"/>
      <c r="AN90" s="1"/>
      <c r="AO90" s="1"/>
    </row>
    <row r="91" spans="1:41" s="13" customFormat="1" ht="15.6" outlineLevel="1" x14ac:dyDescent="0.25">
      <c r="A91" s="36"/>
      <c r="B91" s="190" t="s">
        <v>1081</v>
      </c>
      <c r="C91" s="393"/>
      <c r="D91" s="393"/>
      <c r="E91" s="394"/>
      <c r="F91" s="211"/>
      <c r="G91" s="211"/>
      <c r="H91" s="211"/>
      <c r="I91" s="211"/>
      <c r="J91" s="214"/>
      <c r="K91" s="214"/>
      <c r="L91" s="367"/>
      <c r="M91" s="245"/>
      <c r="N91" s="245"/>
      <c r="O91" s="245"/>
      <c r="P91" s="368"/>
      <c r="Q91" s="214"/>
      <c r="R91" s="38"/>
      <c r="S91" s="38"/>
      <c r="T91" s="38"/>
      <c r="U91" s="38"/>
      <c r="V91" s="154"/>
      <c r="W91" s="154"/>
      <c r="X91" s="154"/>
      <c r="Y91" s="38"/>
      <c r="Z91" s="38"/>
      <c r="AA91" s="38"/>
      <c r="AB91" s="38"/>
      <c r="AC91" s="38"/>
      <c r="AD91" s="38"/>
      <c r="AE91" s="38"/>
      <c r="AF91" s="38"/>
      <c r="AG91" s="40"/>
      <c r="AH91" s="215"/>
      <c r="AI91" s="202"/>
      <c r="AJ91" s="202"/>
      <c r="AK91" s="212"/>
      <c r="AL91" s="212"/>
      <c r="AM91" s="213"/>
      <c r="AN91" s="1"/>
      <c r="AO91" s="1"/>
    </row>
    <row r="92" spans="1:41" s="13" customFormat="1" ht="15.6" customHeight="1" outlineLevel="2" x14ac:dyDescent="0.25">
      <c r="A92" s="36"/>
      <c r="B92" s="32" t="s">
        <v>1082</v>
      </c>
      <c r="C92" s="44" t="s">
        <v>1083</v>
      </c>
      <c r="D92" s="16"/>
      <c r="E92" s="265" t="s">
        <v>1084</v>
      </c>
      <c r="F92" s="171"/>
      <c r="G92" s="201"/>
      <c r="H92" s="201" t="s">
        <v>1068</v>
      </c>
      <c r="I92" s="201"/>
      <c r="J92" s="200">
        <v>1</v>
      </c>
      <c r="K92" s="218" t="s">
        <v>172</v>
      </c>
      <c r="L92" s="18">
        <v>1</v>
      </c>
      <c r="M92" s="18" t="s">
        <v>101</v>
      </c>
      <c r="N92" s="18"/>
      <c r="O92" s="18"/>
      <c r="P92" s="216"/>
      <c r="Q92" s="218"/>
      <c r="R92" s="18">
        <f t="shared" ref="R92:R97" si="21">S92*L92</f>
        <v>65.75</v>
      </c>
      <c r="S92" s="77">
        <v>65.75</v>
      </c>
      <c r="T92" s="77">
        <f t="shared" ref="T92:U97" si="22">R92*1.21</f>
        <v>79.557500000000005</v>
      </c>
      <c r="U92" s="77">
        <f t="shared" si="22"/>
        <v>79.557500000000005</v>
      </c>
      <c r="V92" s="151">
        <v>0</v>
      </c>
      <c r="W92" s="47">
        <f t="shared" ref="W92:W97" si="23">X92*L92</f>
        <v>65.75</v>
      </c>
      <c r="X92" s="495">
        <f t="shared" ref="X92:X97" si="24">S92*(1-V92/100)</f>
        <v>65.75</v>
      </c>
      <c r="Y92" s="513">
        <v>12.25</v>
      </c>
      <c r="Z92" s="30"/>
      <c r="AA92" s="30"/>
      <c r="AB92" s="30"/>
      <c r="AC92" s="30"/>
      <c r="AD92" s="30"/>
      <c r="AE92" s="30"/>
      <c r="AF92" s="30"/>
      <c r="AG92" s="48"/>
      <c r="AH92" s="120"/>
      <c r="AI92" s="23"/>
      <c r="AJ92" s="23"/>
      <c r="AK92" s="21"/>
      <c r="AL92" s="21"/>
      <c r="AM92" s="23"/>
      <c r="AN92" s="1"/>
      <c r="AO92" s="1"/>
    </row>
    <row r="93" spans="1:41" s="270" customFormat="1" ht="15.6" customHeight="1" outlineLevel="2" x14ac:dyDescent="0.25">
      <c r="A93" s="36"/>
      <c r="B93" s="271" t="s">
        <v>1085</v>
      </c>
      <c r="C93" s="254" t="s">
        <v>1086</v>
      </c>
      <c r="D93" s="272"/>
      <c r="E93" s="273" t="s">
        <v>1087</v>
      </c>
      <c r="F93" s="257"/>
      <c r="G93" s="274"/>
      <c r="H93" s="201" t="s">
        <v>1068</v>
      </c>
      <c r="I93" s="274"/>
      <c r="J93" s="200">
        <v>1</v>
      </c>
      <c r="K93" s="218" t="s">
        <v>172</v>
      </c>
      <c r="L93" s="18">
        <v>1</v>
      </c>
      <c r="M93" s="18" t="s">
        <v>101</v>
      </c>
      <c r="N93" s="18"/>
      <c r="O93" s="275"/>
      <c r="P93" s="276"/>
      <c r="Q93" s="218"/>
      <c r="R93" s="275">
        <f t="shared" si="21"/>
        <v>83.5</v>
      </c>
      <c r="S93" s="256">
        <v>83.5</v>
      </c>
      <c r="T93" s="256">
        <f t="shared" si="22"/>
        <v>101.035</v>
      </c>
      <c r="U93" s="256">
        <f t="shared" si="22"/>
        <v>101.035</v>
      </c>
      <c r="V93" s="277">
        <v>0</v>
      </c>
      <c r="W93" s="278">
        <f t="shared" si="23"/>
        <v>83.5</v>
      </c>
      <c r="X93" s="496">
        <f t="shared" si="24"/>
        <v>83.5</v>
      </c>
      <c r="Y93" s="513">
        <v>15.08</v>
      </c>
      <c r="Z93" s="497"/>
      <c r="AA93" s="497"/>
      <c r="AB93" s="497"/>
      <c r="AC93" s="497"/>
      <c r="AD93" s="497"/>
      <c r="AE93" s="497"/>
      <c r="AF93" s="497"/>
      <c r="AG93" s="279"/>
      <c r="AH93" s="280"/>
      <c r="AI93" s="281"/>
      <c r="AJ93" s="23"/>
      <c r="AK93" s="282"/>
      <c r="AL93" s="282"/>
      <c r="AM93" s="281"/>
      <c r="AN93" s="283"/>
      <c r="AO93" s="283"/>
    </row>
    <row r="94" spans="1:41" s="13" customFormat="1" ht="15.6" customHeight="1" outlineLevel="2" x14ac:dyDescent="0.25">
      <c r="A94" s="36"/>
      <c r="B94" s="32">
        <v>8595137360131</v>
      </c>
      <c r="C94" s="44" t="s">
        <v>1088</v>
      </c>
      <c r="D94" s="16"/>
      <c r="E94" s="265" t="s">
        <v>1089</v>
      </c>
      <c r="F94" s="171"/>
      <c r="G94" s="201"/>
      <c r="H94" s="201" t="s">
        <v>1090</v>
      </c>
      <c r="I94" s="201"/>
      <c r="J94" s="200">
        <v>1</v>
      </c>
      <c r="K94" s="218" t="s">
        <v>172</v>
      </c>
      <c r="L94" s="18">
        <v>1</v>
      </c>
      <c r="M94" s="18" t="s">
        <v>101</v>
      </c>
      <c r="N94" s="18"/>
      <c r="O94" s="18"/>
      <c r="P94" s="216"/>
      <c r="Q94" s="218"/>
      <c r="R94" s="18">
        <f t="shared" si="21"/>
        <v>180.5</v>
      </c>
      <c r="S94" s="77">
        <v>180.5</v>
      </c>
      <c r="T94" s="77">
        <f t="shared" si="22"/>
        <v>218.405</v>
      </c>
      <c r="U94" s="77">
        <f t="shared" si="22"/>
        <v>218.405</v>
      </c>
      <c r="V94" s="151">
        <v>0</v>
      </c>
      <c r="W94" s="47">
        <f t="shared" si="23"/>
        <v>180.5</v>
      </c>
      <c r="X94" s="495">
        <f t="shared" si="24"/>
        <v>180.5</v>
      </c>
      <c r="Y94" s="513">
        <v>33.6</v>
      </c>
      <c r="Z94" s="30"/>
      <c r="AA94" s="30"/>
      <c r="AB94" s="30"/>
      <c r="AC94" s="30"/>
      <c r="AD94" s="30"/>
      <c r="AE94" s="30"/>
      <c r="AF94" s="30"/>
      <c r="AG94" s="48"/>
      <c r="AH94" s="120"/>
      <c r="AI94" s="23" t="s">
        <v>53</v>
      </c>
      <c r="AJ94" s="23"/>
      <c r="AK94" s="21"/>
      <c r="AL94" s="21"/>
      <c r="AM94" s="23"/>
      <c r="AN94" s="1"/>
      <c r="AO94" s="1"/>
    </row>
    <row r="95" spans="1:41" s="13" customFormat="1" ht="15.6" customHeight="1" outlineLevel="2" x14ac:dyDescent="0.25">
      <c r="A95" s="36"/>
      <c r="B95" s="32">
        <v>8595137360117</v>
      </c>
      <c r="C95" s="44" t="s">
        <v>1091</v>
      </c>
      <c r="D95" s="16"/>
      <c r="E95" s="265" t="s">
        <v>1092</v>
      </c>
      <c r="F95" s="171"/>
      <c r="G95" s="201"/>
      <c r="H95" s="201" t="s">
        <v>1090</v>
      </c>
      <c r="I95" s="201"/>
      <c r="J95" s="200">
        <v>1</v>
      </c>
      <c r="K95" s="218" t="s">
        <v>172</v>
      </c>
      <c r="L95" s="18">
        <v>1</v>
      </c>
      <c r="M95" s="18" t="s">
        <v>101</v>
      </c>
      <c r="N95" s="18"/>
      <c r="O95" s="18"/>
      <c r="P95" s="216"/>
      <c r="Q95" s="218"/>
      <c r="R95" s="18">
        <f t="shared" si="21"/>
        <v>223.5</v>
      </c>
      <c r="S95" s="77">
        <v>223.5</v>
      </c>
      <c r="T95" s="77">
        <f t="shared" si="22"/>
        <v>270.435</v>
      </c>
      <c r="U95" s="77">
        <f t="shared" si="22"/>
        <v>270.435</v>
      </c>
      <c r="V95" s="151">
        <v>0</v>
      </c>
      <c r="W95" s="47">
        <f t="shared" si="23"/>
        <v>223.5</v>
      </c>
      <c r="X95" s="495">
        <f t="shared" si="24"/>
        <v>223.5</v>
      </c>
      <c r="Y95" s="513">
        <v>41.6</v>
      </c>
      <c r="Z95" s="30"/>
      <c r="AA95" s="30"/>
      <c r="AB95" s="30"/>
      <c r="AC95" s="30"/>
      <c r="AD95" s="30"/>
      <c r="AE95" s="30"/>
      <c r="AF95" s="30"/>
      <c r="AG95" s="48"/>
      <c r="AH95" s="120"/>
      <c r="AI95" s="23" t="s">
        <v>53</v>
      </c>
      <c r="AJ95" s="23"/>
      <c r="AK95" s="21"/>
      <c r="AL95" s="21"/>
      <c r="AM95" s="23"/>
      <c r="AN95" s="1"/>
      <c r="AO95" s="1"/>
    </row>
    <row r="96" spans="1:41" s="13" customFormat="1" ht="15.6" customHeight="1" outlineLevel="2" x14ac:dyDescent="0.25">
      <c r="A96" s="36"/>
      <c r="B96" s="32">
        <v>8595137360124</v>
      </c>
      <c r="C96" s="44" t="s">
        <v>1093</v>
      </c>
      <c r="D96" s="16"/>
      <c r="E96" s="265" t="s">
        <v>1094</v>
      </c>
      <c r="F96" s="171"/>
      <c r="G96" s="201"/>
      <c r="H96" s="201" t="s">
        <v>1095</v>
      </c>
      <c r="I96" s="201"/>
      <c r="J96" s="200">
        <v>1</v>
      </c>
      <c r="K96" s="218" t="s">
        <v>172</v>
      </c>
      <c r="L96" s="18">
        <v>1</v>
      </c>
      <c r="M96" s="18" t="s">
        <v>101</v>
      </c>
      <c r="N96" s="18"/>
      <c r="O96" s="18"/>
      <c r="P96" s="216"/>
      <c r="Q96" s="218"/>
      <c r="R96" s="18">
        <f t="shared" si="21"/>
        <v>228</v>
      </c>
      <c r="S96" s="77">
        <v>228</v>
      </c>
      <c r="T96" s="77">
        <f t="shared" si="22"/>
        <v>275.88</v>
      </c>
      <c r="U96" s="77">
        <f t="shared" si="22"/>
        <v>275.88</v>
      </c>
      <c r="V96" s="151">
        <v>0</v>
      </c>
      <c r="W96" s="47">
        <f t="shared" si="23"/>
        <v>228</v>
      </c>
      <c r="X96" s="495">
        <f t="shared" si="24"/>
        <v>228</v>
      </c>
      <c r="Y96" s="513">
        <v>42.4</v>
      </c>
      <c r="Z96" s="30"/>
      <c r="AA96" s="30"/>
      <c r="AB96" s="30"/>
      <c r="AC96" s="30"/>
      <c r="AD96" s="30"/>
      <c r="AE96" s="30"/>
      <c r="AF96" s="30"/>
      <c r="AG96" s="48"/>
      <c r="AH96" s="120"/>
      <c r="AI96" s="23" t="s">
        <v>53</v>
      </c>
      <c r="AJ96" s="23"/>
      <c r="AK96" s="21"/>
      <c r="AL96" s="21"/>
      <c r="AM96" s="23"/>
      <c r="AN96" s="1"/>
      <c r="AO96" s="1"/>
    </row>
    <row r="97" spans="1:41" s="13" customFormat="1" ht="15.6" customHeight="1" outlineLevel="2" x14ac:dyDescent="0.25">
      <c r="A97" s="36"/>
      <c r="B97" s="32">
        <v>8595137361732</v>
      </c>
      <c r="C97" s="44" t="s">
        <v>1096</v>
      </c>
      <c r="D97" s="16"/>
      <c r="E97" s="265" t="s">
        <v>1097</v>
      </c>
      <c r="F97" s="171"/>
      <c r="G97" s="201"/>
      <c r="H97" s="201">
        <v>2000</v>
      </c>
      <c r="I97" s="201"/>
      <c r="J97" s="200">
        <v>1</v>
      </c>
      <c r="K97" s="218" t="s">
        <v>172</v>
      </c>
      <c r="L97" s="18">
        <v>1</v>
      </c>
      <c r="M97" s="18" t="s">
        <v>101</v>
      </c>
      <c r="N97" s="18"/>
      <c r="O97" s="18"/>
      <c r="P97" s="216"/>
      <c r="Q97" s="218"/>
      <c r="R97" s="18">
        <f t="shared" si="21"/>
        <v>199.4</v>
      </c>
      <c r="S97" s="77">
        <v>199.4</v>
      </c>
      <c r="T97" s="77">
        <f t="shared" si="22"/>
        <v>241.274</v>
      </c>
      <c r="U97" s="77">
        <f t="shared" si="22"/>
        <v>241.274</v>
      </c>
      <c r="V97" s="151">
        <v>0</v>
      </c>
      <c r="W97" s="47">
        <f t="shared" si="23"/>
        <v>199.4</v>
      </c>
      <c r="X97" s="495">
        <f t="shared" si="24"/>
        <v>199.4</v>
      </c>
      <c r="Y97" s="513">
        <v>46.37</v>
      </c>
      <c r="Z97" s="30"/>
      <c r="AA97" s="30"/>
      <c r="AB97" s="30"/>
      <c r="AC97" s="30"/>
      <c r="AD97" s="30"/>
      <c r="AE97" s="30"/>
      <c r="AF97" s="30"/>
      <c r="AG97" s="48"/>
      <c r="AH97" s="120"/>
      <c r="AI97" s="23" t="s">
        <v>53</v>
      </c>
      <c r="AJ97" s="23"/>
      <c r="AK97" s="21"/>
      <c r="AL97" s="21"/>
      <c r="AM97" s="23"/>
      <c r="AN97" s="1"/>
      <c r="AO97" s="1"/>
    </row>
    <row r="98" spans="1:41" s="13" customFormat="1" ht="15.6" outlineLevel="1" x14ac:dyDescent="0.25">
      <c r="A98" s="36"/>
      <c r="B98" s="190" t="s">
        <v>1098</v>
      </c>
      <c r="C98" s="393"/>
      <c r="D98" s="393"/>
      <c r="E98" s="394"/>
      <c r="F98" s="211"/>
      <c r="G98" s="211"/>
      <c r="H98" s="211"/>
      <c r="I98" s="211"/>
      <c r="J98" s="214"/>
      <c r="K98" s="214"/>
      <c r="L98" s="367"/>
      <c r="M98" s="245"/>
      <c r="N98" s="245"/>
      <c r="O98" s="245"/>
      <c r="P98" s="368"/>
      <c r="Q98" s="214"/>
      <c r="R98" s="38"/>
      <c r="S98" s="38"/>
      <c r="T98" s="38"/>
      <c r="U98" s="38"/>
      <c r="V98" s="154"/>
      <c r="W98" s="154"/>
      <c r="X98" s="154"/>
      <c r="Y98" s="38"/>
      <c r="Z98" s="38"/>
      <c r="AA98" s="38"/>
      <c r="AB98" s="38"/>
      <c r="AC98" s="38"/>
      <c r="AD98" s="38"/>
      <c r="AE98" s="38"/>
      <c r="AF98" s="38"/>
      <c r="AG98" s="40"/>
      <c r="AH98" s="215"/>
      <c r="AI98" s="202"/>
      <c r="AJ98" s="202"/>
      <c r="AK98" s="212"/>
      <c r="AL98" s="212"/>
      <c r="AM98" s="213"/>
      <c r="AN98" s="1"/>
      <c r="AO98" s="1"/>
    </row>
    <row r="99" spans="1:41" s="13" customFormat="1" ht="15.6" customHeight="1" outlineLevel="2" x14ac:dyDescent="0.25">
      <c r="A99" s="36"/>
      <c r="B99" s="32" t="s">
        <v>1099</v>
      </c>
      <c r="C99" s="44" t="s">
        <v>1100</v>
      </c>
      <c r="D99" s="16"/>
      <c r="E99" s="265" t="s">
        <v>1101</v>
      </c>
      <c r="F99" s="171"/>
      <c r="G99" s="201"/>
      <c r="H99" s="201">
        <v>2000</v>
      </c>
      <c r="I99" s="201"/>
      <c r="J99" s="200">
        <v>1</v>
      </c>
      <c r="K99" s="218" t="s">
        <v>172</v>
      </c>
      <c r="L99" s="18">
        <v>1</v>
      </c>
      <c r="M99" s="18" t="s">
        <v>101</v>
      </c>
      <c r="N99" s="18"/>
      <c r="O99" s="18"/>
      <c r="P99" s="216"/>
      <c r="Q99" s="218"/>
      <c r="R99" s="18">
        <f>S99*L99</f>
        <v>105.2</v>
      </c>
      <c r="S99" s="77">
        <v>105.2</v>
      </c>
      <c r="T99" s="77">
        <f t="shared" ref="T99:U101" si="25">R99*1.21</f>
        <v>127.292</v>
      </c>
      <c r="U99" s="77">
        <f t="shared" si="25"/>
        <v>127.292</v>
      </c>
      <c r="V99" s="151">
        <v>0</v>
      </c>
      <c r="W99" s="47">
        <f>X99*L99</f>
        <v>105.2</v>
      </c>
      <c r="X99" s="495">
        <f>S99*(1-V99/100)</f>
        <v>105.2</v>
      </c>
      <c r="Y99" s="513">
        <v>24.63</v>
      </c>
      <c r="Z99" s="30"/>
      <c r="AA99" s="30"/>
      <c r="AB99" s="30"/>
      <c r="AC99" s="30"/>
      <c r="AD99" s="30"/>
      <c r="AE99" s="30"/>
      <c r="AF99" s="30"/>
      <c r="AG99" s="48"/>
      <c r="AH99" s="120"/>
      <c r="AI99" s="23" t="s">
        <v>53</v>
      </c>
      <c r="AJ99" s="23"/>
      <c r="AK99" s="21"/>
      <c r="AL99" s="21"/>
      <c r="AM99" s="23"/>
      <c r="AN99" s="1"/>
      <c r="AO99" s="1"/>
    </row>
    <row r="100" spans="1:41" s="13" customFormat="1" ht="15.6" customHeight="1" outlineLevel="2" x14ac:dyDescent="0.25">
      <c r="A100" s="36"/>
      <c r="B100" s="32" t="s">
        <v>1102</v>
      </c>
      <c r="C100" s="44" t="s">
        <v>1103</v>
      </c>
      <c r="D100" s="16"/>
      <c r="E100" s="265" t="s">
        <v>1104</v>
      </c>
      <c r="F100" s="171"/>
      <c r="G100" s="201"/>
      <c r="H100" s="201">
        <v>2000</v>
      </c>
      <c r="I100" s="201"/>
      <c r="J100" s="200">
        <v>1</v>
      </c>
      <c r="K100" s="218" t="s">
        <v>172</v>
      </c>
      <c r="L100" s="18">
        <v>1</v>
      </c>
      <c r="M100" s="18" t="s">
        <v>101</v>
      </c>
      <c r="N100" s="18"/>
      <c r="O100" s="18"/>
      <c r="P100" s="216"/>
      <c r="Q100" s="218"/>
      <c r="R100" s="18">
        <f>S100*L100</f>
        <v>103.6</v>
      </c>
      <c r="S100" s="77">
        <v>103.6</v>
      </c>
      <c r="T100" s="77">
        <f t="shared" si="25"/>
        <v>125.35599999999999</v>
      </c>
      <c r="U100" s="77">
        <f t="shared" si="25"/>
        <v>125.35599999999999</v>
      </c>
      <c r="V100" s="151">
        <v>0</v>
      </c>
      <c r="W100" s="47">
        <f>X100*L100</f>
        <v>103.6</v>
      </c>
      <c r="X100" s="495">
        <f>S100*(1-V100/100)</f>
        <v>103.6</v>
      </c>
      <c r="Y100" s="513">
        <v>22.9</v>
      </c>
      <c r="Z100" s="30"/>
      <c r="AA100" s="30"/>
      <c r="AB100" s="30"/>
      <c r="AC100" s="30"/>
      <c r="AD100" s="30"/>
      <c r="AE100" s="30"/>
      <c r="AF100" s="30"/>
      <c r="AG100" s="48"/>
      <c r="AH100" s="120"/>
      <c r="AI100" s="23" t="s">
        <v>53</v>
      </c>
      <c r="AJ100" s="23"/>
      <c r="AK100" s="21"/>
      <c r="AL100" s="21"/>
      <c r="AM100" s="23"/>
      <c r="AN100" s="1"/>
      <c r="AO100" s="1"/>
    </row>
    <row r="101" spans="1:41" s="270" customFormat="1" ht="15.6" customHeight="1" outlineLevel="2" x14ac:dyDescent="0.25">
      <c r="A101" s="36"/>
      <c r="B101" s="271" t="s">
        <v>1105</v>
      </c>
      <c r="C101" s="254" t="s">
        <v>1106</v>
      </c>
      <c r="D101" s="272"/>
      <c r="E101" s="273" t="s">
        <v>1107</v>
      </c>
      <c r="F101" s="257"/>
      <c r="G101" s="274"/>
      <c r="H101" s="201">
        <v>2000</v>
      </c>
      <c r="I101" s="274"/>
      <c r="J101" s="200">
        <v>1</v>
      </c>
      <c r="K101" s="218" t="s">
        <v>172</v>
      </c>
      <c r="L101" s="18">
        <v>1</v>
      </c>
      <c r="M101" s="18" t="s">
        <v>101</v>
      </c>
      <c r="N101" s="18"/>
      <c r="O101" s="275"/>
      <c r="P101" s="276"/>
      <c r="Q101" s="218"/>
      <c r="R101" s="275">
        <f>S101*L101</f>
        <v>71.400000000000006</v>
      </c>
      <c r="S101" s="256">
        <v>71.400000000000006</v>
      </c>
      <c r="T101" s="256">
        <f t="shared" si="25"/>
        <v>86.394000000000005</v>
      </c>
      <c r="U101" s="256">
        <f t="shared" si="25"/>
        <v>86.394000000000005</v>
      </c>
      <c r="V101" s="277">
        <v>0</v>
      </c>
      <c r="W101" s="278">
        <f>X101*L101</f>
        <v>71.400000000000006</v>
      </c>
      <c r="X101" s="496">
        <f>S101*(1-V101/100)</f>
        <v>71.400000000000006</v>
      </c>
      <c r="Y101" s="513">
        <v>16.62</v>
      </c>
      <c r="Z101" s="497"/>
      <c r="AA101" s="497"/>
      <c r="AB101" s="497"/>
      <c r="AC101" s="497"/>
      <c r="AD101" s="497"/>
      <c r="AE101" s="497"/>
      <c r="AF101" s="497"/>
      <c r="AG101" s="279"/>
      <c r="AH101" s="280"/>
      <c r="AI101" s="281"/>
      <c r="AJ101" s="23"/>
      <c r="AK101" s="282"/>
      <c r="AL101" s="282"/>
      <c r="AM101" s="281"/>
      <c r="AN101" s="283"/>
      <c r="AO101" s="283"/>
    </row>
    <row r="102" spans="1:41" s="13" customFormat="1" ht="15.6" outlineLevel="1" x14ac:dyDescent="0.25">
      <c r="A102" s="36"/>
      <c r="B102" s="190" t="s">
        <v>1108</v>
      </c>
      <c r="C102" s="393"/>
      <c r="D102" s="393"/>
      <c r="E102" s="394"/>
      <c r="F102" s="211"/>
      <c r="G102" s="211"/>
      <c r="H102" s="211"/>
      <c r="I102" s="211"/>
      <c r="J102" s="214"/>
      <c r="K102" s="214"/>
      <c r="L102" s="367"/>
      <c r="M102" s="245"/>
      <c r="N102" s="245"/>
      <c r="O102" s="245"/>
      <c r="P102" s="368"/>
      <c r="Q102" s="214"/>
      <c r="R102" s="38"/>
      <c r="S102" s="38"/>
      <c r="T102" s="38"/>
      <c r="U102" s="38"/>
      <c r="V102" s="154"/>
      <c r="W102" s="154"/>
      <c r="X102" s="154"/>
      <c r="Y102" s="38"/>
      <c r="Z102" s="38"/>
      <c r="AA102" s="38"/>
      <c r="AB102" s="38"/>
      <c r="AC102" s="38"/>
      <c r="AD102" s="38"/>
      <c r="AE102" s="38"/>
      <c r="AF102" s="38"/>
      <c r="AG102" s="40"/>
      <c r="AH102" s="215"/>
      <c r="AI102" s="202"/>
      <c r="AJ102" s="202"/>
      <c r="AK102" s="212"/>
      <c r="AL102" s="212"/>
      <c r="AM102" s="213"/>
      <c r="AN102" s="1"/>
      <c r="AO102" s="1"/>
    </row>
    <row r="103" spans="1:41" s="13" customFormat="1" ht="15.6" outlineLevel="2" x14ac:dyDescent="0.25">
      <c r="A103" s="36"/>
      <c r="B103" s="32" t="s">
        <v>1109</v>
      </c>
      <c r="C103" s="44" t="s">
        <v>1110</v>
      </c>
      <c r="D103" s="16"/>
      <c r="E103" s="265" t="s">
        <v>1111</v>
      </c>
      <c r="F103" s="171"/>
      <c r="G103" s="201"/>
      <c r="H103" s="201" t="s">
        <v>1112</v>
      </c>
      <c r="I103" s="201"/>
      <c r="J103" s="200">
        <v>1</v>
      </c>
      <c r="K103" s="218" t="s">
        <v>172</v>
      </c>
      <c r="L103" s="18">
        <v>1</v>
      </c>
      <c r="M103" s="18" t="s">
        <v>101</v>
      </c>
      <c r="N103" s="18"/>
      <c r="O103" s="216"/>
      <c r="P103" s="216"/>
      <c r="Q103" s="218"/>
      <c r="R103" s="18">
        <f t="shared" ref="R103:R116" si="26">S103*L103</f>
        <v>37.24</v>
      </c>
      <c r="S103" s="77">
        <v>37.24</v>
      </c>
      <c r="T103" s="77">
        <f t="shared" ref="T103:U116" si="27">R103*1.21</f>
        <v>45.060400000000001</v>
      </c>
      <c r="U103" s="77">
        <f t="shared" si="27"/>
        <v>45.060400000000001</v>
      </c>
      <c r="V103" s="151">
        <v>0</v>
      </c>
      <c r="W103" s="47">
        <f t="shared" ref="W103:W116" si="28">X103*L103</f>
        <v>37.24</v>
      </c>
      <c r="X103" s="495">
        <f t="shared" ref="X103:X116" si="29">S103*(1-V103/100)</f>
        <v>37.24</v>
      </c>
      <c r="Y103" s="513">
        <v>12.35</v>
      </c>
      <c r="Z103" s="30"/>
      <c r="AA103" s="30"/>
      <c r="AB103" s="30"/>
      <c r="AC103" s="30"/>
      <c r="AD103" s="30"/>
      <c r="AE103" s="30"/>
      <c r="AF103" s="30"/>
      <c r="AG103" s="48"/>
      <c r="AH103" s="120"/>
      <c r="AI103" s="23" t="s">
        <v>53</v>
      </c>
      <c r="AJ103" s="23"/>
      <c r="AK103" s="21"/>
      <c r="AL103" s="21"/>
      <c r="AM103" s="23"/>
      <c r="AN103" s="1"/>
      <c r="AO103" s="1"/>
    </row>
    <row r="104" spans="1:41" s="13" customFormat="1" ht="15.6" outlineLevel="2" x14ac:dyDescent="0.25">
      <c r="A104" s="36"/>
      <c r="B104" s="32" t="s">
        <v>1113</v>
      </c>
      <c r="C104" s="44" t="s">
        <v>1114</v>
      </c>
      <c r="D104" s="16"/>
      <c r="E104" s="265" t="s">
        <v>1115</v>
      </c>
      <c r="F104" s="171"/>
      <c r="G104" s="201"/>
      <c r="H104" s="201" t="s">
        <v>1116</v>
      </c>
      <c r="I104" s="201"/>
      <c r="J104" s="200">
        <v>1</v>
      </c>
      <c r="K104" s="218" t="s">
        <v>172</v>
      </c>
      <c r="L104" s="18">
        <v>1</v>
      </c>
      <c r="M104" s="18" t="s">
        <v>101</v>
      </c>
      <c r="N104" s="18"/>
      <c r="O104" s="216"/>
      <c r="P104" s="216"/>
      <c r="Q104" s="218"/>
      <c r="R104" s="18">
        <f t="shared" si="26"/>
        <v>42.56</v>
      </c>
      <c r="S104" s="77">
        <v>42.56</v>
      </c>
      <c r="T104" s="77">
        <f t="shared" si="27"/>
        <v>51.497599999999998</v>
      </c>
      <c r="U104" s="77">
        <f t="shared" si="27"/>
        <v>51.497599999999998</v>
      </c>
      <c r="V104" s="151">
        <v>0</v>
      </c>
      <c r="W104" s="47">
        <f t="shared" si="28"/>
        <v>42.56</v>
      </c>
      <c r="X104" s="495">
        <f t="shared" si="29"/>
        <v>42.56</v>
      </c>
      <c r="Y104" s="513">
        <v>12.35</v>
      </c>
      <c r="Z104" s="30"/>
      <c r="AA104" s="30"/>
      <c r="AB104" s="30"/>
      <c r="AC104" s="30"/>
      <c r="AD104" s="30"/>
      <c r="AE104" s="30"/>
      <c r="AF104" s="30"/>
      <c r="AG104" s="48"/>
      <c r="AH104" s="120"/>
      <c r="AI104" s="23" t="s">
        <v>53</v>
      </c>
      <c r="AJ104" s="23"/>
      <c r="AK104" s="21"/>
      <c r="AL104" s="21"/>
      <c r="AM104" s="23"/>
      <c r="AN104" s="1"/>
      <c r="AO104" s="1"/>
    </row>
    <row r="105" spans="1:41" s="13" customFormat="1" ht="15.6" outlineLevel="2" x14ac:dyDescent="0.25">
      <c r="A105" s="36"/>
      <c r="B105" s="32" t="s">
        <v>1117</v>
      </c>
      <c r="C105" s="44" t="s">
        <v>1118</v>
      </c>
      <c r="D105" s="16"/>
      <c r="E105" s="265" t="s">
        <v>1119</v>
      </c>
      <c r="F105" s="171"/>
      <c r="G105" s="201"/>
      <c r="H105" s="201" t="s">
        <v>1120</v>
      </c>
      <c r="I105" s="201"/>
      <c r="J105" s="200">
        <v>1</v>
      </c>
      <c r="K105" s="218" t="s">
        <v>172</v>
      </c>
      <c r="L105" s="18">
        <v>1</v>
      </c>
      <c r="M105" s="18" t="s">
        <v>101</v>
      </c>
      <c r="N105" s="18"/>
      <c r="O105" s="216"/>
      <c r="P105" s="216"/>
      <c r="Q105" s="218"/>
      <c r="R105" s="18">
        <f t="shared" si="26"/>
        <v>63.84</v>
      </c>
      <c r="S105" s="77">
        <v>63.84</v>
      </c>
      <c r="T105" s="77">
        <f t="shared" si="27"/>
        <v>77.246400000000008</v>
      </c>
      <c r="U105" s="77">
        <f t="shared" si="27"/>
        <v>77.246400000000008</v>
      </c>
      <c r="V105" s="151">
        <v>0</v>
      </c>
      <c r="W105" s="47">
        <f t="shared" si="28"/>
        <v>63.84</v>
      </c>
      <c r="X105" s="495">
        <f t="shared" si="29"/>
        <v>63.84</v>
      </c>
      <c r="Y105" s="513">
        <v>12.35</v>
      </c>
      <c r="Z105" s="30"/>
      <c r="AA105" s="30"/>
      <c r="AB105" s="30"/>
      <c r="AC105" s="30"/>
      <c r="AD105" s="30"/>
      <c r="AE105" s="30"/>
      <c r="AF105" s="30"/>
      <c r="AG105" s="48"/>
      <c r="AH105" s="120"/>
      <c r="AI105" s="23"/>
      <c r="AJ105" s="23"/>
      <c r="AK105" s="21"/>
      <c r="AL105" s="21"/>
      <c r="AM105" s="23"/>
      <c r="AN105" s="1"/>
      <c r="AO105" s="1"/>
    </row>
    <row r="106" spans="1:41" s="13" customFormat="1" ht="15.6" outlineLevel="2" x14ac:dyDescent="0.25">
      <c r="A106" s="36"/>
      <c r="B106" s="32" t="s">
        <v>1121</v>
      </c>
      <c r="C106" s="44" t="s">
        <v>1122</v>
      </c>
      <c r="D106" s="16"/>
      <c r="E106" s="265" t="s">
        <v>1123</v>
      </c>
      <c r="F106" s="171"/>
      <c r="G106" s="201"/>
      <c r="H106" s="201">
        <v>1400</v>
      </c>
      <c r="I106" s="201"/>
      <c r="J106" s="200">
        <v>1</v>
      </c>
      <c r="K106" s="218" t="s">
        <v>172</v>
      </c>
      <c r="L106" s="18">
        <v>1</v>
      </c>
      <c r="M106" s="18" t="s">
        <v>101</v>
      </c>
      <c r="N106" s="18"/>
      <c r="O106" s="216"/>
      <c r="P106" s="216"/>
      <c r="Q106" s="218"/>
      <c r="R106" s="18">
        <f t="shared" si="26"/>
        <v>51.8</v>
      </c>
      <c r="S106" s="77">
        <v>51.8</v>
      </c>
      <c r="T106" s="77">
        <f t="shared" si="27"/>
        <v>62.677999999999997</v>
      </c>
      <c r="U106" s="77">
        <f t="shared" si="27"/>
        <v>62.677999999999997</v>
      </c>
      <c r="V106" s="151">
        <v>0</v>
      </c>
      <c r="W106" s="47">
        <f t="shared" si="28"/>
        <v>51.8</v>
      </c>
      <c r="X106" s="495">
        <f t="shared" si="29"/>
        <v>51.8</v>
      </c>
      <c r="Y106" s="513">
        <v>17.02</v>
      </c>
      <c r="Z106" s="30"/>
      <c r="AA106" s="30"/>
      <c r="AB106" s="30"/>
      <c r="AC106" s="30"/>
      <c r="AD106" s="30"/>
      <c r="AE106" s="30"/>
      <c r="AF106" s="30"/>
      <c r="AG106" s="48"/>
      <c r="AH106" s="120"/>
      <c r="AI106" s="23" t="s">
        <v>53</v>
      </c>
      <c r="AJ106" s="23"/>
      <c r="AK106" s="21"/>
      <c r="AL106" s="21"/>
      <c r="AM106" s="23"/>
      <c r="AN106" s="1"/>
      <c r="AO106" s="1"/>
    </row>
    <row r="107" spans="1:41" s="13" customFormat="1" ht="15.6" outlineLevel="2" x14ac:dyDescent="0.25">
      <c r="A107" s="36"/>
      <c r="B107" s="32" t="s">
        <v>1124</v>
      </c>
      <c r="C107" s="44" t="s">
        <v>1125</v>
      </c>
      <c r="D107" s="16"/>
      <c r="E107" s="265" t="s">
        <v>1126</v>
      </c>
      <c r="F107" s="171"/>
      <c r="G107" s="201"/>
      <c r="H107" s="201">
        <v>1600</v>
      </c>
      <c r="I107" s="201"/>
      <c r="J107" s="200">
        <v>1</v>
      </c>
      <c r="K107" s="218" t="s">
        <v>172</v>
      </c>
      <c r="L107" s="18">
        <v>1</v>
      </c>
      <c r="M107" s="18" t="s">
        <v>101</v>
      </c>
      <c r="N107" s="18"/>
      <c r="O107" s="216"/>
      <c r="P107" s="216"/>
      <c r="Q107" s="218"/>
      <c r="R107" s="18">
        <f t="shared" si="26"/>
        <v>59.2</v>
      </c>
      <c r="S107" s="77">
        <v>59.2</v>
      </c>
      <c r="T107" s="77">
        <f t="shared" si="27"/>
        <v>71.632000000000005</v>
      </c>
      <c r="U107" s="77">
        <f t="shared" si="27"/>
        <v>71.632000000000005</v>
      </c>
      <c r="V107" s="151">
        <v>0</v>
      </c>
      <c r="W107" s="47">
        <f t="shared" si="28"/>
        <v>59.2</v>
      </c>
      <c r="X107" s="495">
        <f t="shared" si="29"/>
        <v>59.2</v>
      </c>
      <c r="Y107" s="513">
        <v>17.02</v>
      </c>
      <c r="Z107" s="30"/>
      <c r="AA107" s="30"/>
      <c r="AB107" s="30"/>
      <c r="AC107" s="30"/>
      <c r="AD107" s="30"/>
      <c r="AE107" s="30"/>
      <c r="AF107" s="30"/>
      <c r="AG107" s="48"/>
      <c r="AH107" s="120"/>
      <c r="AI107" s="23" t="s">
        <v>53</v>
      </c>
      <c r="AJ107" s="23"/>
      <c r="AK107" s="21"/>
      <c r="AL107" s="21"/>
      <c r="AM107" s="23"/>
      <c r="AN107" s="1"/>
      <c r="AO107" s="1"/>
    </row>
    <row r="108" spans="1:41" s="13" customFormat="1" ht="15.6" outlineLevel="2" x14ac:dyDescent="0.25">
      <c r="A108" s="36"/>
      <c r="B108" s="32" t="s">
        <v>1127</v>
      </c>
      <c r="C108" s="44" t="s">
        <v>1128</v>
      </c>
      <c r="D108" s="16"/>
      <c r="E108" s="265" t="s">
        <v>1129</v>
      </c>
      <c r="F108" s="171"/>
      <c r="G108" s="201"/>
      <c r="H108" s="201">
        <v>2400</v>
      </c>
      <c r="I108" s="201"/>
      <c r="J108" s="200">
        <v>1</v>
      </c>
      <c r="K108" s="218" t="s">
        <v>172</v>
      </c>
      <c r="L108" s="18">
        <v>1</v>
      </c>
      <c r="M108" s="18" t="s">
        <v>101</v>
      </c>
      <c r="N108" s="18"/>
      <c r="O108" s="216"/>
      <c r="P108" s="216"/>
      <c r="Q108" s="218"/>
      <c r="R108" s="18">
        <f t="shared" si="26"/>
        <v>88.8</v>
      </c>
      <c r="S108" s="77">
        <v>88.8</v>
      </c>
      <c r="T108" s="77">
        <f t="shared" si="27"/>
        <v>107.44799999999999</v>
      </c>
      <c r="U108" s="77">
        <f t="shared" si="27"/>
        <v>107.44799999999999</v>
      </c>
      <c r="V108" s="151">
        <v>0</v>
      </c>
      <c r="W108" s="47">
        <f t="shared" si="28"/>
        <v>88.8</v>
      </c>
      <c r="X108" s="495">
        <f t="shared" si="29"/>
        <v>88.8</v>
      </c>
      <c r="Y108" s="513">
        <v>17.02</v>
      </c>
      <c r="Z108" s="30"/>
      <c r="AA108" s="30"/>
      <c r="AB108" s="30"/>
      <c r="AC108" s="30"/>
      <c r="AD108" s="30"/>
      <c r="AE108" s="30"/>
      <c r="AF108" s="30"/>
      <c r="AG108" s="48"/>
      <c r="AH108" s="120"/>
      <c r="AI108" s="23"/>
      <c r="AJ108" s="23"/>
      <c r="AK108" s="21"/>
      <c r="AL108" s="21"/>
      <c r="AM108" s="23"/>
      <c r="AN108" s="1"/>
      <c r="AO108" s="1"/>
    </row>
    <row r="109" spans="1:41" s="13" customFormat="1" ht="15.6" outlineLevel="2" x14ac:dyDescent="0.25">
      <c r="A109" s="36"/>
      <c r="B109" s="32" t="s">
        <v>1130</v>
      </c>
      <c r="C109" s="44" t="s">
        <v>1131</v>
      </c>
      <c r="D109" s="16"/>
      <c r="E109" s="265" t="s">
        <v>1132</v>
      </c>
      <c r="F109" s="171"/>
      <c r="G109" s="201"/>
      <c r="H109" s="201" t="s">
        <v>1133</v>
      </c>
      <c r="I109" s="201"/>
      <c r="J109" s="200">
        <v>1</v>
      </c>
      <c r="K109" s="218" t="s">
        <v>172</v>
      </c>
      <c r="L109" s="18">
        <v>1</v>
      </c>
      <c r="M109" s="18" t="s">
        <v>101</v>
      </c>
      <c r="N109" s="18"/>
      <c r="O109" s="216"/>
      <c r="P109" s="216"/>
      <c r="Q109" s="218"/>
      <c r="R109" s="18">
        <f t="shared" si="26"/>
        <v>131.30000000000001</v>
      </c>
      <c r="S109" s="77">
        <v>131.30000000000001</v>
      </c>
      <c r="T109" s="77">
        <f t="shared" si="27"/>
        <v>158.87300000000002</v>
      </c>
      <c r="U109" s="77">
        <f t="shared" si="27"/>
        <v>158.87300000000002</v>
      </c>
      <c r="V109" s="151">
        <v>0</v>
      </c>
      <c r="W109" s="47">
        <f t="shared" si="28"/>
        <v>131.30000000000001</v>
      </c>
      <c r="X109" s="495">
        <f t="shared" si="29"/>
        <v>131.30000000000001</v>
      </c>
      <c r="Y109" s="513">
        <v>20.95</v>
      </c>
      <c r="Z109" s="30"/>
      <c r="AA109" s="30"/>
      <c r="AB109" s="30"/>
      <c r="AC109" s="30"/>
      <c r="AD109" s="30"/>
      <c r="AE109" s="30"/>
      <c r="AF109" s="30"/>
      <c r="AG109" s="48"/>
      <c r="AH109" s="120"/>
      <c r="AI109" s="23" t="s">
        <v>53</v>
      </c>
      <c r="AJ109" s="23"/>
      <c r="AK109" s="21"/>
      <c r="AL109" s="21"/>
      <c r="AM109" s="23"/>
      <c r="AN109" s="1"/>
      <c r="AO109" s="1"/>
    </row>
    <row r="110" spans="1:41" s="13" customFormat="1" ht="26.4" outlineLevel="2" x14ac:dyDescent="0.25">
      <c r="A110" s="36"/>
      <c r="B110" s="32" t="s">
        <v>1134</v>
      </c>
      <c r="C110" s="44" t="s">
        <v>1135</v>
      </c>
      <c r="D110" s="16"/>
      <c r="E110" s="265" t="s">
        <v>1136</v>
      </c>
      <c r="F110" s="171"/>
      <c r="G110" s="201"/>
      <c r="H110" s="201" t="s">
        <v>1133</v>
      </c>
      <c r="I110" s="201"/>
      <c r="J110" s="200">
        <v>1</v>
      </c>
      <c r="K110" s="218" t="s">
        <v>172</v>
      </c>
      <c r="L110" s="18">
        <v>1</v>
      </c>
      <c r="M110" s="18" t="s">
        <v>101</v>
      </c>
      <c r="N110" s="18"/>
      <c r="O110" s="216"/>
      <c r="P110" s="216"/>
      <c r="Q110" s="218"/>
      <c r="R110" s="18">
        <f t="shared" si="26"/>
        <v>134.16</v>
      </c>
      <c r="S110" s="77">
        <v>134.16</v>
      </c>
      <c r="T110" s="77">
        <f t="shared" si="27"/>
        <v>162.33359999999999</v>
      </c>
      <c r="U110" s="77">
        <f t="shared" si="27"/>
        <v>162.33359999999999</v>
      </c>
      <c r="V110" s="151">
        <v>0</v>
      </c>
      <c r="W110" s="47">
        <f t="shared" si="28"/>
        <v>134.16</v>
      </c>
      <c r="X110" s="495">
        <f t="shared" si="29"/>
        <v>134.16</v>
      </c>
      <c r="Y110" s="513">
        <v>23.99</v>
      </c>
      <c r="Z110" s="30"/>
      <c r="AA110" s="30"/>
      <c r="AB110" s="30"/>
      <c r="AC110" s="30"/>
      <c r="AD110" s="30"/>
      <c r="AE110" s="30"/>
      <c r="AF110" s="30"/>
      <c r="AG110" s="48"/>
      <c r="AH110" s="120"/>
      <c r="AI110" s="23" t="s">
        <v>53</v>
      </c>
      <c r="AJ110" s="23"/>
      <c r="AK110" s="21"/>
      <c r="AL110" s="21"/>
      <c r="AM110" s="23"/>
      <c r="AN110" s="1"/>
      <c r="AO110" s="1"/>
    </row>
    <row r="111" spans="1:41" s="13" customFormat="1" ht="26.4" outlineLevel="2" x14ac:dyDescent="0.25">
      <c r="A111" s="36"/>
      <c r="B111" s="32" t="s">
        <v>1137</v>
      </c>
      <c r="C111" s="44" t="s">
        <v>1138</v>
      </c>
      <c r="D111" s="16"/>
      <c r="E111" s="265" t="s">
        <v>1139</v>
      </c>
      <c r="F111" s="171"/>
      <c r="G111" s="201"/>
      <c r="H111" s="201" t="s">
        <v>1133</v>
      </c>
      <c r="I111" s="201"/>
      <c r="J111" s="200">
        <v>1</v>
      </c>
      <c r="K111" s="218" t="s">
        <v>172</v>
      </c>
      <c r="L111" s="18">
        <v>1</v>
      </c>
      <c r="M111" s="18" t="s">
        <v>101</v>
      </c>
      <c r="N111" s="18"/>
      <c r="O111" s="216"/>
      <c r="P111" s="216"/>
      <c r="Q111" s="218"/>
      <c r="R111" s="18">
        <f t="shared" si="26"/>
        <v>134.16</v>
      </c>
      <c r="S111" s="77">
        <v>134.16</v>
      </c>
      <c r="T111" s="77">
        <f t="shared" si="27"/>
        <v>162.33359999999999</v>
      </c>
      <c r="U111" s="77">
        <f t="shared" si="27"/>
        <v>162.33359999999999</v>
      </c>
      <c r="V111" s="151">
        <v>0</v>
      </c>
      <c r="W111" s="47">
        <f t="shared" si="28"/>
        <v>134.16</v>
      </c>
      <c r="X111" s="495">
        <f t="shared" si="29"/>
        <v>134.16</v>
      </c>
      <c r="Y111" s="513">
        <v>23.99</v>
      </c>
      <c r="Z111" s="30"/>
      <c r="AA111" s="30"/>
      <c r="AB111" s="30"/>
      <c r="AC111" s="30"/>
      <c r="AD111" s="30"/>
      <c r="AE111" s="30"/>
      <c r="AF111" s="30"/>
      <c r="AG111" s="48"/>
      <c r="AH111" s="120"/>
      <c r="AI111" s="23" t="s">
        <v>53</v>
      </c>
      <c r="AJ111" s="23"/>
      <c r="AK111" s="21"/>
      <c r="AL111" s="21"/>
      <c r="AM111" s="23"/>
      <c r="AN111" s="1"/>
      <c r="AO111" s="1"/>
    </row>
    <row r="112" spans="1:41" s="13" customFormat="1" ht="26.4" outlineLevel="2" x14ac:dyDescent="0.25">
      <c r="A112" s="36"/>
      <c r="B112" s="32" t="s">
        <v>1140</v>
      </c>
      <c r="C112" s="44" t="s">
        <v>1141</v>
      </c>
      <c r="D112" s="16"/>
      <c r="E112" s="265" t="s">
        <v>1142</v>
      </c>
      <c r="F112" s="171"/>
      <c r="G112" s="201"/>
      <c r="H112" s="201" t="s">
        <v>1133</v>
      </c>
      <c r="I112" s="201"/>
      <c r="J112" s="200">
        <v>1</v>
      </c>
      <c r="K112" s="218" t="s">
        <v>172</v>
      </c>
      <c r="L112" s="18">
        <v>1</v>
      </c>
      <c r="M112" s="18" t="s">
        <v>101</v>
      </c>
      <c r="N112" s="18"/>
      <c r="O112" s="216"/>
      <c r="P112" s="216"/>
      <c r="Q112" s="218"/>
      <c r="R112" s="18">
        <f t="shared" si="26"/>
        <v>134.16</v>
      </c>
      <c r="S112" s="77">
        <v>134.16</v>
      </c>
      <c r="T112" s="77">
        <f t="shared" si="27"/>
        <v>162.33359999999999</v>
      </c>
      <c r="U112" s="77">
        <f t="shared" si="27"/>
        <v>162.33359999999999</v>
      </c>
      <c r="V112" s="151">
        <v>0</v>
      </c>
      <c r="W112" s="47">
        <f t="shared" si="28"/>
        <v>134.16</v>
      </c>
      <c r="X112" s="495">
        <f t="shared" si="29"/>
        <v>134.16</v>
      </c>
      <c r="Y112" s="513">
        <v>23.99</v>
      </c>
      <c r="Z112" s="30"/>
      <c r="AA112" s="30"/>
      <c r="AB112" s="30"/>
      <c r="AC112" s="30"/>
      <c r="AD112" s="30"/>
      <c r="AE112" s="30"/>
      <c r="AF112" s="30"/>
      <c r="AG112" s="48"/>
      <c r="AH112" s="120"/>
      <c r="AI112" s="23" t="s">
        <v>53</v>
      </c>
      <c r="AJ112" s="23"/>
      <c r="AK112" s="21"/>
      <c r="AL112" s="21"/>
      <c r="AM112" s="23"/>
      <c r="AN112" s="1"/>
      <c r="AO112" s="1"/>
    </row>
    <row r="113" spans="1:41" s="13" customFormat="1" ht="26.4" outlineLevel="2" x14ac:dyDescent="0.25">
      <c r="A113" s="36"/>
      <c r="B113" s="32" t="s">
        <v>1143</v>
      </c>
      <c r="C113" s="44" t="s">
        <v>1144</v>
      </c>
      <c r="D113" s="16"/>
      <c r="E113" s="265" t="s">
        <v>1145</v>
      </c>
      <c r="F113" s="171"/>
      <c r="G113" s="201"/>
      <c r="H113" s="201" t="s">
        <v>1133</v>
      </c>
      <c r="I113" s="201"/>
      <c r="J113" s="200">
        <v>1</v>
      </c>
      <c r="K113" s="218" t="s">
        <v>172</v>
      </c>
      <c r="L113" s="18">
        <v>1</v>
      </c>
      <c r="M113" s="18" t="s">
        <v>101</v>
      </c>
      <c r="N113" s="18"/>
      <c r="O113" s="216"/>
      <c r="P113" s="216"/>
      <c r="Q113" s="218"/>
      <c r="R113" s="18">
        <f t="shared" si="26"/>
        <v>134.16</v>
      </c>
      <c r="S113" s="77">
        <v>134.16</v>
      </c>
      <c r="T113" s="77">
        <f t="shared" si="27"/>
        <v>162.33359999999999</v>
      </c>
      <c r="U113" s="77">
        <f t="shared" si="27"/>
        <v>162.33359999999999</v>
      </c>
      <c r="V113" s="151">
        <v>0</v>
      </c>
      <c r="W113" s="47">
        <f t="shared" si="28"/>
        <v>134.16</v>
      </c>
      <c r="X113" s="495">
        <f t="shared" si="29"/>
        <v>134.16</v>
      </c>
      <c r="Y113" s="513">
        <v>23.99</v>
      </c>
      <c r="Z113" s="30"/>
      <c r="AA113" s="30"/>
      <c r="AB113" s="30"/>
      <c r="AC113" s="30"/>
      <c r="AD113" s="30"/>
      <c r="AE113" s="30"/>
      <c r="AF113" s="30"/>
      <c r="AG113" s="48"/>
      <c r="AH113" s="120"/>
      <c r="AI113" s="23" t="s">
        <v>53</v>
      </c>
      <c r="AJ113" s="23"/>
      <c r="AK113" s="21"/>
      <c r="AL113" s="21"/>
      <c r="AM113" s="23"/>
      <c r="AN113" s="1"/>
      <c r="AO113" s="1"/>
    </row>
    <row r="114" spans="1:41" s="13" customFormat="1" ht="26.4" outlineLevel="2" x14ac:dyDescent="0.25">
      <c r="A114" s="36"/>
      <c r="B114" s="32" t="s">
        <v>1146</v>
      </c>
      <c r="C114" s="44" t="s">
        <v>1147</v>
      </c>
      <c r="D114" s="16"/>
      <c r="E114" s="265" t="s">
        <v>1148</v>
      </c>
      <c r="F114" s="171"/>
      <c r="G114" s="201"/>
      <c r="H114" s="201" t="s">
        <v>1133</v>
      </c>
      <c r="I114" s="201"/>
      <c r="J114" s="200">
        <v>1</v>
      </c>
      <c r="K114" s="218" t="s">
        <v>172</v>
      </c>
      <c r="L114" s="18">
        <v>1</v>
      </c>
      <c r="M114" s="18" t="s">
        <v>101</v>
      </c>
      <c r="N114" s="18"/>
      <c r="O114" s="216"/>
      <c r="P114" s="216"/>
      <c r="Q114" s="218"/>
      <c r="R114" s="18">
        <f t="shared" si="26"/>
        <v>134.16</v>
      </c>
      <c r="S114" s="77">
        <v>134.16</v>
      </c>
      <c r="T114" s="77">
        <f t="shared" si="27"/>
        <v>162.33359999999999</v>
      </c>
      <c r="U114" s="77">
        <f t="shared" si="27"/>
        <v>162.33359999999999</v>
      </c>
      <c r="V114" s="151">
        <v>0</v>
      </c>
      <c r="W114" s="47">
        <f t="shared" si="28"/>
        <v>134.16</v>
      </c>
      <c r="X114" s="495">
        <f t="shared" si="29"/>
        <v>134.16</v>
      </c>
      <c r="Y114" s="513">
        <v>23.99</v>
      </c>
      <c r="Z114" s="30"/>
      <c r="AA114" s="30"/>
      <c r="AB114" s="30"/>
      <c r="AC114" s="30"/>
      <c r="AD114" s="30"/>
      <c r="AE114" s="30"/>
      <c r="AF114" s="30"/>
      <c r="AG114" s="48"/>
      <c r="AH114" s="120"/>
      <c r="AI114" s="23" t="s">
        <v>53</v>
      </c>
      <c r="AJ114" s="23"/>
      <c r="AK114" s="21"/>
      <c r="AL114" s="21"/>
      <c r="AM114" s="23"/>
      <c r="AN114" s="1"/>
      <c r="AO114" s="1"/>
    </row>
    <row r="115" spans="1:41" s="13" customFormat="1" ht="26.4" outlineLevel="2" x14ac:dyDescent="0.25">
      <c r="A115" s="36"/>
      <c r="B115" s="32" t="s">
        <v>1149</v>
      </c>
      <c r="C115" s="44" t="s">
        <v>1150</v>
      </c>
      <c r="D115" s="16"/>
      <c r="E115" s="265" t="s">
        <v>1151</v>
      </c>
      <c r="F115" s="171"/>
      <c r="G115" s="201"/>
      <c r="H115" s="201" t="s">
        <v>1152</v>
      </c>
      <c r="I115" s="201"/>
      <c r="J115" s="200">
        <v>1</v>
      </c>
      <c r="K115" s="218" t="s">
        <v>172</v>
      </c>
      <c r="L115" s="18">
        <v>1</v>
      </c>
      <c r="M115" s="18" t="s">
        <v>101</v>
      </c>
      <c r="N115" s="18"/>
      <c r="O115" s="216"/>
      <c r="P115" s="216"/>
      <c r="Q115" s="218"/>
      <c r="R115" s="18">
        <f t="shared" si="26"/>
        <v>322.8</v>
      </c>
      <c r="S115" s="77">
        <v>322.8</v>
      </c>
      <c r="T115" s="77">
        <f t="shared" si="27"/>
        <v>390.58800000000002</v>
      </c>
      <c r="U115" s="77">
        <f t="shared" si="27"/>
        <v>390.58800000000002</v>
      </c>
      <c r="V115" s="151">
        <v>0</v>
      </c>
      <c r="W115" s="47">
        <f t="shared" si="28"/>
        <v>322.8</v>
      </c>
      <c r="X115" s="495">
        <f t="shared" si="29"/>
        <v>322.8</v>
      </c>
      <c r="Y115" s="513">
        <v>59.18</v>
      </c>
      <c r="Z115" s="30"/>
      <c r="AA115" s="30"/>
      <c r="AB115" s="30"/>
      <c r="AC115" s="30"/>
      <c r="AD115" s="30"/>
      <c r="AE115" s="30"/>
      <c r="AF115" s="30"/>
      <c r="AG115" s="48"/>
      <c r="AH115" s="120"/>
      <c r="AI115" s="23" t="s">
        <v>53</v>
      </c>
      <c r="AJ115" s="23"/>
      <c r="AK115" s="21"/>
      <c r="AL115" s="21"/>
      <c r="AM115" s="23"/>
      <c r="AN115" s="1"/>
      <c r="AO115" s="1"/>
    </row>
    <row r="116" spans="1:41" s="13" customFormat="1" ht="26.4" customHeight="1" outlineLevel="2" x14ac:dyDescent="0.25">
      <c r="A116" s="36"/>
      <c r="B116" s="32" t="s">
        <v>1153</v>
      </c>
      <c r="C116" s="44" t="s">
        <v>1154</v>
      </c>
      <c r="D116" s="16"/>
      <c r="E116" s="265" t="s">
        <v>1155</v>
      </c>
      <c r="F116" s="171"/>
      <c r="G116" s="201"/>
      <c r="H116" s="201" t="s">
        <v>1120</v>
      </c>
      <c r="I116" s="201"/>
      <c r="J116" s="200">
        <v>1</v>
      </c>
      <c r="K116" s="218" t="s">
        <v>172</v>
      </c>
      <c r="L116" s="18">
        <v>1</v>
      </c>
      <c r="M116" s="18" t="s">
        <v>101</v>
      </c>
      <c r="N116" s="18"/>
      <c r="O116" s="216"/>
      <c r="P116" s="216"/>
      <c r="Q116" s="218"/>
      <c r="R116" s="18">
        <f t="shared" si="26"/>
        <v>423.36</v>
      </c>
      <c r="S116" s="77">
        <v>423.36</v>
      </c>
      <c r="T116" s="77">
        <f t="shared" si="27"/>
        <v>512.26559999999995</v>
      </c>
      <c r="U116" s="77">
        <f t="shared" si="27"/>
        <v>512.26559999999995</v>
      </c>
      <c r="V116" s="151">
        <v>0</v>
      </c>
      <c r="W116" s="47">
        <f t="shared" si="28"/>
        <v>423.36</v>
      </c>
      <c r="X116" s="495">
        <f t="shared" si="29"/>
        <v>423.36</v>
      </c>
      <c r="Y116" s="513">
        <v>80.89</v>
      </c>
      <c r="Z116" s="30"/>
      <c r="AA116" s="30"/>
      <c r="AB116" s="30"/>
      <c r="AC116" s="30"/>
      <c r="AD116" s="30"/>
      <c r="AE116" s="30"/>
      <c r="AF116" s="30"/>
      <c r="AG116" s="48"/>
      <c r="AH116" s="120"/>
      <c r="AI116" s="23" t="s">
        <v>53</v>
      </c>
      <c r="AJ116" s="23"/>
      <c r="AK116" s="21"/>
      <c r="AL116" s="21"/>
      <c r="AM116" s="23"/>
      <c r="AN116" s="1"/>
      <c r="AO116" s="1"/>
    </row>
    <row r="117" spans="1:41" s="13" customFormat="1" ht="15.6" outlineLevel="1" x14ac:dyDescent="0.25">
      <c r="A117" s="36"/>
      <c r="B117" s="190" t="s">
        <v>1156</v>
      </c>
      <c r="C117" s="393"/>
      <c r="D117" s="393"/>
      <c r="E117" s="394"/>
      <c r="F117" s="211"/>
      <c r="G117" s="211"/>
      <c r="H117" s="211"/>
      <c r="I117" s="211"/>
      <c r="J117" s="214"/>
      <c r="K117" s="214"/>
      <c r="L117" s="367"/>
      <c r="M117" s="245"/>
      <c r="N117" s="245"/>
      <c r="O117" s="245"/>
      <c r="P117" s="368"/>
      <c r="Q117" s="214"/>
      <c r="R117" s="38"/>
      <c r="S117" s="38"/>
      <c r="T117" s="38"/>
      <c r="U117" s="38"/>
      <c r="V117" s="154"/>
      <c r="W117" s="154"/>
      <c r="X117" s="154"/>
      <c r="Y117" s="38"/>
      <c r="Z117" s="38"/>
      <c r="AA117" s="38"/>
      <c r="AB117" s="38"/>
      <c r="AC117" s="38"/>
      <c r="AD117" s="38"/>
      <c r="AE117" s="38"/>
      <c r="AF117" s="38"/>
      <c r="AG117" s="40"/>
      <c r="AH117" s="215"/>
      <c r="AI117" s="202"/>
      <c r="AJ117" s="202"/>
      <c r="AK117" s="212"/>
      <c r="AL117" s="212"/>
      <c r="AM117" s="213"/>
      <c r="AN117" s="1"/>
      <c r="AO117" s="1"/>
    </row>
    <row r="118" spans="1:41" s="13" customFormat="1" ht="29.1" customHeight="1" outlineLevel="2" x14ac:dyDescent="0.25">
      <c r="A118" s="36"/>
      <c r="B118" s="32" t="s">
        <v>1157</v>
      </c>
      <c r="C118" s="44" t="s">
        <v>1158</v>
      </c>
      <c r="D118" s="16"/>
      <c r="E118" s="265" t="s">
        <v>1159</v>
      </c>
      <c r="F118" s="171"/>
      <c r="G118" s="201"/>
      <c r="H118" s="201" t="s">
        <v>1160</v>
      </c>
      <c r="I118" s="201"/>
      <c r="J118" s="200">
        <v>1</v>
      </c>
      <c r="K118" s="218" t="s">
        <v>172</v>
      </c>
      <c r="L118" s="18">
        <v>1</v>
      </c>
      <c r="M118" s="18" t="s">
        <v>101</v>
      </c>
      <c r="N118" s="18"/>
      <c r="O118" s="18"/>
      <c r="P118" s="216"/>
      <c r="Q118" s="218"/>
      <c r="R118" s="18">
        <f t="shared" ref="R118:R123" si="30">S118*L118</f>
        <v>447</v>
      </c>
      <c r="S118" s="77">
        <v>447</v>
      </c>
      <c r="T118" s="77">
        <f t="shared" ref="T118:U123" si="31">R118*1.21</f>
        <v>540.87</v>
      </c>
      <c r="U118" s="77">
        <f t="shared" si="31"/>
        <v>540.87</v>
      </c>
      <c r="V118" s="151">
        <v>0</v>
      </c>
      <c r="W118" s="47">
        <f t="shared" ref="W118:W123" si="32">X118*L118</f>
        <v>447</v>
      </c>
      <c r="X118" s="495">
        <f t="shared" ref="X118:X123" si="33">S118*(1-V118/100)</f>
        <v>447</v>
      </c>
      <c r="Y118" s="513">
        <v>103.95</v>
      </c>
      <c r="Z118" s="30"/>
      <c r="AA118" s="30"/>
      <c r="AB118" s="30"/>
      <c r="AC118" s="30"/>
      <c r="AD118" s="30"/>
      <c r="AE118" s="30"/>
      <c r="AF118" s="30"/>
      <c r="AG118" s="48"/>
      <c r="AH118" s="120"/>
      <c r="AI118" s="23" t="s">
        <v>53</v>
      </c>
      <c r="AJ118" s="23"/>
      <c r="AK118" s="21"/>
      <c r="AL118" s="21"/>
      <c r="AM118" s="23"/>
      <c r="AN118" s="1"/>
      <c r="AO118" s="1"/>
    </row>
    <row r="119" spans="1:41" s="13" customFormat="1" ht="29.1" customHeight="1" outlineLevel="2" x14ac:dyDescent="0.25">
      <c r="A119" s="36"/>
      <c r="B119" s="32" t="s">
        <v>1161</v>
      </c>
      <c r="C119" s="44" t="s">
        <v>1162</v>
      </c>
      <c r="D119" s="16"/>
      <c r="E119" s="265" t="s">
        <v>1163</v>
      </c>
      <c r="F119" s="171"/>
      <c r="G119" s="201"/>
      <c r="H119" s="201" t="s">
        <v>1164</v>
      </c>
      <c r="I119" s="201"/>
      <c r="J119" s="200">
        <v>1</v>
      </c>
      <c r="K119" s="218" t="s">
        <v>172</v>
      </c>
      <c r="L119" s="18">
        <v>1</v>
      </c>
      <c r="M119" s="18" t="s">
        <v>101</v>
      </c>
      <c r="N119" s="18"/>
      <c r="O119" s="18"/>
      <c r="P119" s="216"/>
      <c r="Q119" s="218"/>
      <c r="R119" s="18">
        <f t="shared" si="30"/>
        <v>619</v>
      </c>
      <c r="S119" s="77">
        <v>619</v>
      </c>
      <c r="T119" s="77">
        <f t="shared" si="31"/>
        <v>748.99</v>
      </c>
      <c r="U119" s="77">
        <f t="shared" si="31"/>
        <v>748.99</v>
      </c>
      <c r="V119" s="151">
        <v>0</v>
      </c>
      <c r="W119" s="47">
        <f t="shared" si="32"/>
        <v>619</v>
      </c>
      <c r="X119" s="495">
        <f t="shared" si="33"/>
        <v>619</v>
      </c>
      <c r="Y119" s="513">
        <v>143.94</v>
      </c>
      <c r="Z119" s="30"/>
      <c r="AA119" s="30"/>
      <c r="AB119" s="30"/>
      <c r="AC119" s="30"/>
      <c r="AD119" s="30"/>
      <c r="AE119" s="30"/>
      <c r="AF119" s="30"/>
      <c r="AG119" s="48"/>
      <c r="AH119" s="120"/>
      <c r="AI119" s="23" t="s">
        <v>53</v>
      </c>
      <c r="AJ119" s="23"/>
      <c r="AK119" s="21"/>
      <c r="AL119" s="21"/>
      <c r="AM119" s="23"/>
      <c r="AN119" s="1"/>
      <c r="AO119" s="1"/>
    </row>
    <row r="120" spans="1:41" s="13" customFormat="1" ht="15.6" outlineLevel="2" x14ac:dyDescent="0.25">
      <c r="A120" s="36"/>
      <c r="B120" s="32" t="s">
        <v>1165</v>
      </c>
      <c r="C120" s="44" t="s">
        <v>1166</v>
      </c>
      <c r="D120" s="16"/>
      <c r="E120" s="265" t="s">
        <v>1167</v>
      </c>
      <c r="F120" s="171"/>
      <c r="G120" s="201"/>
      <c r="H120" s="201">
        <v>2500</v>
      </c>
      <c r="I120" s="201"/>
      <c r="J120" s="200">
        <v>1</v>
      </c>
      <c r="K120" s="218" t="s">
        <v>172</v>
      </c>
      <c r="L120" s="18">
        <v>1</v>
      </c>
      <c r="M120" s="18" t="s">
        <v>101</v>
      </c>
      <c r="N120" s="18"/>
      <c r="O120" s="18"/>
      <c r="P120" s="216"/>
      <c r="Q120" s="218"/>
      <c r="R120" s="18">
        <f t="shared" si="30"/>
        <v>406.75</v>
      </c>
      <c r="S120" s="77">
        <v>406.75</v>
      </c>
      <c r="T120" s="77">
        <f t="shared" si="31"/>
        <v>492.16749999999996</v>
      </c>
      <c r="U120" s="77">
        <f t="shared" si="31"/>
        <v>492.16749999999996</v>
      </c>
      <c r="V120" s="151">
        <v>0</v>
      </c>
      <c r="W120" s="47">
        <f t="shared" si="32"/>
        <v>406.75</v>
      </c>
      <c r="X120" s="495">
        <f t="shared" si="33"/>
        <v>406.75</v>
      </c>
      <c r="Y120" s="513">
        <v>75.67</v>
      </c>
      <c r="Z120" s="30"/>
      <c r="AA120" s="30"/>
      <c r="AB120" s="30"/>
      <c r="AC120" s="30"/>
      <c r="AD120" s="30"/>
      <c r="AE120" s="30"/>
      <c r="AF120" s="30"/>
      <c r="AG120" s="48"/>
      <c r="AH120" s="120"/>
      <c r="AI120" s="23" t="s">
        <v>53</v>
      </c>
      <c r="AJ120" s="23"/>
      <c r="AK120" s="21"/>
      <c r="AL120" s="21"/>
      <c r="AM120" s="23"/>
      <c r="AN120" s="1"/>
      <c r="AO120" s="1"/>
    </row>
    <row r="121" spans="1:41" s="13" customFormat="1" ht="15.6" outlineLevel="2" x14ac:dyDescent="0.25">
      <c r="A121" s="36"/>
      <c r="B121" s="32" t="s">
        <v>1168</v>
      </c>
      <c r="C121" s="44" t="s">
        <v>1169</v>
      </c>
      <c r="D121" s="16"/>
      <c r="E121" s="265" t="s">
        <v>1170</v>
      </c>
      <c r="F121" s="171"/>
      <c r="G121" s="201"/>
      <c r="H121" s="201">
        <v>2500</v>
      </c>
      <c r="I121" s="201"/>
      <c r="J121" s="200">
        <v>1</v>
      </c>
      <c r="K121" s="218" t="s">
        <v>172</v>
      </c>
      <c r="L121" s="18">
        <v>1</v>
      </c>
      <c r="M121" s="18" t="s">
        <v>101</v>
      </c>
      <c r="N121" s="18"/>
      <c r="O121" s="18"/>
      <c r="P121" s="216"/>
      <c r="Q121" s="218"/>
      <c r="R121" s="18">
        <f t="shared" si="30"/>
        <v>406.75</v>
      </c>
      <c r="S121" s="77">
        <v>406.75</v>
      </c>
      <c r="T121" s="77">
        <f t="shared" si="31"/>
        <v>492.16749999999996</v>
      </c>
      <c r="U121" s="77">
        <f t="shared" si="31"/>
        <v>492.16749999999996</v>
      </c>
      <c r="V121" s="151">
        <v>0</v>
      </c>
      <c r="W121" s="47">
        <f t="shared" si="32"/>
        <v>406.75</v>
      </c>
      <c r="X121" s="495">
        <f t="shared" si="33"/>
        <v>406.75</v>
      </c>
      <c r="Y121" s="513">
        <v>75.67</v>
      </c>
      <c r="Z121" s="30"/>
      <c r="AA121" s="30"/>
      <c r="AB121" s="30"/>
      <c r="AC121" s="30"/>
      <c r="AD121" s="30"/>
      <c r="AE121" s="30"/>
      <c r="AF121" s="30"/>
      <c r="AG121" s="48"/>
      <c r="AH121" s="120"/>
      <c r="AI121" s="23" t="s">
        <v>53</v>
      </c>
      <c r="AJ121" s="23"/>
      <c r="AK121" s="21"/>
      <c r="AL121" s="21"/>
      <c r="AM121" s="23"/>
      <c r="AN121" s="1"/>
      <c r="AO121" s="1"/>
    </row>
    <row r="122" spans="1:41" s="13" customFormat="1" ht="15.6" outlineLevel="2" x14ac:dyDescent="0.25">
      <c r="A122" s="36"/>
      <c r="B122" s="32" t="s">
        <v>1171</v>
      </c>
      <c r="C122" s="44" t="s">
        <v>1172</v>
      </c>
      <c r="D122" s="16"/>
      <c r="E122" s="265" t="s">
        <v>1173</v>
      </c>
      <c r="F122" s="171"/>
      <c r="G122" s="201"/>
      <c r="H122" s="201">
        <v>2500</v>
      </c>
      <c r="I122" s="201"/>
      <c r="J122" s="200">
        <v>1</v>
      </c>
      <c r="K122" s="218" t="s">
        <v>172</v>
      </c>
      <c r="L122" s="18">
        <v>1</v>
      </c>
      <c r="M122" s="18" t="s">
        <v>101</v>
      </c>
      <c r="N122" s="18"/>
      <c r="O122" s="18"/>
      <c r="P122" s="216"/>
      <c r="Q122" s="218"/>
      <c r="R122" s="18">
        <f t="shared" si="30"/>
        <v>369.8</v>
      </c>
      <c r="S122" s="77">
        <v>369.8</v>
      </c>
      <c r="T122" s="77">
        <f t="shared" si="31"/>
        <v>447.45800000000003</v>
      </c>
      <c r="U122" s="77">
        <f t="shared" si="31"/>
        <v>447.45800000000003</v>
      </c>
      <c r="V122" s="151">
        <v>0</v>
      </c>
      <c r="W122" s="47">
        <f t="shared" si="32"/>
        <v>369.8</v>
      </c>
      <c r="X122" s="495">
        <f t="shared" si="33"/>
        <v>369.8</v>
      </c>
      <c r="Y122" s="513">
        <v>85.98</v>
      </c>
      <c r="Z122" s="30"/>
      <c r="AA122" s="30"/>
      <c r="AB122" s="30"/>
      <c r="AC122" s="30"/>
      <c r="AD122" s="30"/>
      <c r="AE122" s="30"/>
      <c r="AF122" s="30"/>
      <c r="AG122" s="48"/>
      <c r="AH122" s="120"/>
      <c r="AI122" s="23" t="s">
        <v>53</v>
      </c>
      <c r="AJ122" s="23"/>
      <c r="AK122" s="21"/>
      <c r="AL122" s="21"/>
      <c r="AM122" s="23"/>
      <c r="AN122" s="1"/>
      <c r="AO122" s="1"/>
    </row>
    <row r="123" spans="1:41" s="13" customFormat="1" ht="15.6" outlineLevel="2" x14ac:dyDescent="0.25">
      <c r="A123" s="36"/>
      <c r="B123" s="32" t="s">
        <v>1174</v>
      </c>
      <c r="C123" s="44" t="s">
        <v>1175</v>
      </c>
      <c r="D123" s="16"/>
      <c r="E123" s="265" t="s">
        <v>1176</v>
      </c>
      <c r="F123" s="171"/>
      <c r="G123" s="201"/>
      <c r="H123" s="201">
        <v>2500</v>
      </c>
      <c r="I123" s="201"/>
      <c r="J123" s="200">
        <v>1</v>
      </c>
      <c r="K123" s="218" t="s">
        <v>172</v>
      </c>
      <c r="L123" s="18">
        <v>1</v>
      </c>
      <c r="M123" s="18" t="s">
        <v>101</v>
      </c>
      <c r="N123" s="18"/>
      <c r="O123" s="18"/>
      <c r="P123" s="216"/>
      <c r="Q123" s="218"/>
      <c r="R123" s="18">
        <f t="shared" si="30"/>
        <v>369.8</v>
      </c>
      <c r="S123" s="77">
        <v>369.8</v>
      </c>
      <c r="T123" s="77">
        <f t="shared" si="31"/>
        <v>447.45800000000003</v>
      </c>
      <c r="U123" s="77">
        <f t="shared" si="31"/>
        <v>447.45800000000003</v>
      </c>
      <c r="V123" s="151">
        <v>0</v>
      </c>
      <c r="W123" s="47">
        <f t="shared" si="32"/>
        <v>369.8</v>
      </c>
      <c r="X123" s="495">
        <f t="shared" si="33"/>
        <v>369.8</v>
      </c>
      <c r="Y123" s="513">
        <v>85.98</v>
      </c>
      <c r="Z123" s="30"/>
      <c r="AA123" s="30"/>
      <c r="AB123" s="30"/>
      <c r="AC123" s="30"/>
      <c r="AD123" s="30"/>
      <c r="AE123" s="30"/>
      <c r="AF123" s="30"/>
      <c r="AG123" s="48"/>
      <c r="AH123" s="120"/>
      <c r="AI123" s="23" t="s">
        <v>53</v>
      </c>
      <c r="AJ123" s="23"/>
      <c r="AK123" s="21"/>
      <c r="AL123" s="21"/>
      <c r="AM123" s="23"/>
      <c r="AN123" s="1"/>
      <c r="AO123" s="1"/>
    </row>
    <row r="124" spans="1:41" s="13" customFormat="1" ht="13.2" outlineLevel="1" x14ac:dyDescent="0.25">
      <c r="A124" s="393"/>
      <c r="B124" s="190" t="s">
        <v>1177</v>
      </c>
      <c r="C124" s="393"/>
      <c r="D124" s="393"/>
      <c r="E124" s="394"/>
      <c r="F124" s="211"/>
      <c r="G124" s="211"/>
      <c r="H124" s="211"/>
      <c r="I124" s="211"/>
      <c r="J124" s="214"/>
      <c r="K124" s="214"/>
      <c r="L124" s="367"/>
      <c r="M124" s="245"/>
      <c r="N124" s="245"/>
      <c r="O124" s="245"/>
      <c r="P124" s="368"/>
      <c r="Q124" s="214"/>
      <c r="R124" s="38"/>
      <c r="S124" s="38"/>
      <c r="T124" s="38"/>
      <c r="U124" s="38"/>
      <c r="V124" s="154"/>
      <c r="W124" s="154"/>
      <c r="X124" s="154"/>
      <c r="Y124" s="38"/>
      <c r="Z124" s="38"/>
      <c r="AA124" s="38"/>
      <c r="AB124" s="38"/>
      <c r="AC124" s="38"/>
      <c r="AD124" s="38"/>
      <c r="AE124" s="38"/>
      <c r="AF124" s="38"/>
      <c r="AG124" s="40"/>
      <c r="AH124" s="215"/>
      <c r="AI124" s="202"/>
      <c r="AJ124" s="202"/>
      <c r="AK124" s="212"/>
      <c r="AL124" s="212"/>
      <c r="AM124" s="213"/>
      <c r="AN124" s="1"/>
      <c r="AO124" s="1"/>
    </row>
    <row r="125" spans="1:41" s="13" customFormat="1" ht="15.6" outlineLevel="2" x14ac:dyDescent="0.25">
      <c r="A125" s="36"/>
      <c r="B125" s="32" t="s">
        <v>1178</v>
      </c>
      <c r="C125" s="44" t="s">
        <v>1179</v>
      </c>
      <c r="D125" s="16"/>
      <c r="E125" s="265" t="s">
        <v>1180</v>
      </c>
      <c r="F125" s="171"/>
      <c r="G125" s="201"/>
      <c r="H125" s="201" t="s">
        <v>1181</v>
      </c>
      <c r="I125" s="201"/>
      <c r="J125" s="200">
        <v>1</v>
      </c>
      <c r="K125" s="218" t="s">
        <v>172</v>
      </c>
      <c r="L125" s="18">
        <v>1</v>
      </c>
      <c r="M125" s="18" t="s">
        <v>101</v>
      </c>
      <c r="N125" s="18"/>
      <c r="O125" s="18"/>
      <c r="P125" s="216"/>
      <c r="Q125" s="218"/>
      <c r="R125" s="18">
        <f>S125*L125</f>
        <v>47</v>
      </c>
      <c r="S125" s="77">
        <v>47</v>
      </c>
      <c r="T125" s="77">
        <f t="shared" ref="T125:U126" si="34">R125*1.21</f>
        <v>56.87</v>
      </c>
      <c r="U125" s="77">
        <f t="shared" si="34"/>
        <v>56.87</v>
      </c>
      <c r="V125" s="151">
        <v>0</v>
      </c>
      <c r="W125" s="47">
        <f>X125*L125</f>
        <v>47</v>
      </c>
      <c r="X125" s="495">
        <f>S125*(1-V125/100)</f>
        <v>47</v>
      </c>
      <c r="Y125" s="513">
        <v>11.04</v>
      </c>
      <c r="Z125" s="30"/>
      <c r="AA125" s="30"/>
      <c r="AB125" s="30"/>
      <c r="AC125" s="30"/>
      <c r="AD125" s="30"/>
      <c r="AE125" s="30"/>
      <c r="AF125" s="30"/>
      <c r="AG125" s="48"/>
      <c r="AH125" s="120"/>
      <c r="AI125" s="23"/>
      <c r="AJ125" s="23"/>
      <c r="AK125" s="21"/>
      <c r="AL125" s="21"/>
      <c r="AM125" s="23"/>
      <c r="AN125" s="1"/>
      <c r="AO125" s="1"/>
    </row>
    <row r="126" spans="1:41" s="13" customFormat="1" ht="15.6" outlineLevel="2" x14ac:dyDescent="0.25">
      <c r="A126" s="36"/>
      <c r="B126" s="32" t="s">
        <v>1182</v>
      </c>
      <c r="C126" s="44" t="s">
        <v>1183</v>
      </c>
      <c r="D126" s="16"/>
      <c r="E126" s="265" t="s">
        <v>1184</v>
      </c>
      <c r="F126" s="171"/>
      <c r="G126" s="201"/>
      <c r="H126" s="201" t="s">
        <v>1185</v>
      </c>
      <c r="I126" s="201"/>
      <c r="J126" s="200">
        <v>1</v>
      </c>
      <c r="K126" s="218" t="s">
        <v>172</v>
      </c>
      <c r="L126" s="18">
        <v>1</v>
      </c>
      <c r="M126" s="18" t="s">
        <v>101</v>
      </c>
      <c r="N126" s="18"/>
      <c r="O126" s="18"/>
      <c r="P126" s="216"/>
      <c r="Q126" s="218"/>
      <c r="R126" s="18">
        <f>S126*L126</f>
        <v>55.6</v>
      </c>
      <c r="S126" s="77">
        <v>55.6</v>
      </c>
      <c r="T126" s="77">
        <f t="shared" si="34"/>
        <v>67.275999999999996</v>
      </c>
      <c r="U126" s="77">
        <f t="shared" si="34"/>
        <v>67.275999999999996</v>
      </c>
      <c r="V126" s="151">
        <v>0</v>
      </c>
      <c r="W126" s="47">
        <f>X126*L126</f>
        <v>55.6</v>
      </c>
      <c r="X126" s="495">
        <f>S126*(1-V126/100)</f>
        <v>55.6</v>
      </c>
      <c r="Y126" s="513">
        <v>13.03</v>
      </c>
      <c r="Z126" s="30"/>
      <c r="AA126" s="30"/>
      <c r="AB126" s="30"/>
      <c r="AC126" s="30"/>
      <c r="AD126" s="30"/>
      <c r="AE126" s="30"/>
      <c r="AF126" s="30"/>
      <c r="AG126" s="48"/>
      <c r="AH126" s="120"/>
      <c r="AI126" s="23" t="s">
        <v>53</v>
      </c>
      <c r="AJ126" s="23"/>
      <c r="AK126" s="21"/>
      <c r="AL126" s="21"/>
      <c r="AM126" s="23"/>
      <c r="AN126" s="1"/>
      <c r="AO126" s="1"/>
    </row>
    <row r="127" spans="1:41" s="13" customFormat="1" ht="15.6" outlineLevel="1" x14ac:dyDescent="0.25">
      <c r="A127" s="36"/>
      <c r="B127" s="190" t="s">
        <v>1186</v>
      </c>
      <c r="C127" s="393"/>
      <c r="D127" s="393"/>
      <c r="E127" s="394"/>
      <c r="F127" s="211"/>
      <c r="G127" s="211"/>
      <c r="H127" s="211"/>
      <c r="I127" s="211"/>
      <c r="J127" s="214"/>
      <c r="K127" s="214"/>
      <c r="L127" s="367"/>
      <c r="M127" s="245"/>
      <c r="N127" s="245"/>
      <c r="O127" s="245"/>
      <c r="P127" s="368"/>
      <c r="Q127" s="214"/>
      <c r="R127" s="38"/>
      <c r="S127" s="38"/>
      <c r="T127" s="38"/>
      <c r="U127" s="38"/>
      <c r="V127" s="154"/>
      <c r="W127" s="154"/>
      <c r="X127" s="154"/>
      <c r="Y127" s="38"/>
      <c r="Z127" s="38"/>
      <c r="AA127" s="38"/>
      <c r="AB127" s="38"/>
      <c r="AC127" s="38"/>
      <c r="AD127" s="38"/>
      <c r="AE127" s="38"/>
      <c r="AF127" s="38"/>
      <c r="AG127" s="40"/>
      <c r="AH127" s="215"/>
      <c r="AI127" s="202"/>
      <c r="AJ127" s="202"/>
      <c r="AK127" s="212"/>
      <c r="AL127" s="212"/>
      <c r="AM127" s="213"/>
      <c r="AN127" s="1"/>
      <c r="AO127" s="1"/>
    </row>
    <row r="128" spans="1:41" s="13" customFormat="1" ht="15.6" outlineLevel="2" x14ac:dyDescent="0.25">
      <c r="A128" s="36"/>
      <c r="B128" s="32" t="s">
        <v>1187</v>
      </c>
      <c r="C128" s="44" t="s">
        <v>1188</v>
      </c>
      <c r="D128" s="16"/>
      <c r="E128" s="265" t="s">
        <v>1189</v>
      </c>
      <c r="F128" s="171"/>
      <c r="G128" s="201"/>
      <c r="H128" s="201" t="s">
        <v>1190</v>
      </c>
      <c r="I128" s="201"/>
      <c r="J128" s="200">
        <v>1</v>
      </c>
      <c r="K128" s="219" t="s">
        <v>101</v>
      </c>
      <c r="L128" s="18">
        <v>1</v>
      </c>
      <c r="M128" s="18" t="s">
        <v>101</v>
      </c>
      <c r="N128" s="18"/>
      <c r="O128" s="18"/>
      <c r="P128" s="216"/>
      <c r="Q128" s="218"/>
      <c r="R128" s="18">
        <f>S128*L128</f>
        <v>765.9</v>
      </c>
      <c r="S128" s="77">
        <v>765.9</v>
      </c>
      <c r="T128" s="77">
        <f t="shared" ref="T128:U131" si="35">R128*1.21</f>
        <v>926.73899999999992</v>
      </c>
      <c r="U128" s="77">
        <f t="shared" si="35"/>
        <v>926.73899999999992</v>
      </c>
      <c r="V128" s="151">
        <v>0</v>
      </c>
      <c r="W128" s="47">
        <f>X128*L128</f>
        <v>765.9</v>
      </c>
      <c r="X128" s="495">
        <f>S128*(1-V128/100)</f>
        <v>765.9</v>
      </c>
      <c r="Y128" s="513">
        <v>356.21</v>
      </c>
      <c r="Z128" s="30"/>
      <c r="AA128" s="30"/>
      <c r="AB128" s="30"/>
      <c r="AC128" s="30"/>
      <c r="AD128" s="30"/>
      <c r="AE128" s="30"/>
      <c r="AF128" s="30"/>
      <c r="AG128" s="48"/>
      <c r="AH128" s="120"/>
      <c r="AI128" s="23" t="s">
        <v>53</v>
      </c>
      <c r="AJ128" s="23"/>
      <c r="AK128" s="21"/>
      <c r="AL128" s="21"/>
      <c r="AM128" s="23"/>
      <c r="AN128" s="1"/>
      <c r="AO128" s="1"/>
    </row>
    <row r="129" spans="1:41" s="13" customFormat="1" ht="26.4" outlineLevel="2" x14ac:dyDescent="0.25">
      <c r="A129" s="36"/>
      <c r="B129" s="32" t="s">
        <v>1191</v>
      </c>
      <c r="C129" s="44" t="s">
        <v>1192</v>
      </c>
      <c r="D129" s="16"/>
      <c r="E129" s="265" t="s">
        <v>1193</v>
      </c>
      <c r="F129" s="171"/>
      <c r="G129" s="201"/>
      <c r="H129" s="201" t="s">
        <v>1194</v>
      </c>
      <c r="I129" s="201"/>
      <c r="J129" s="200">
        <v>1</v>
      </c>
      <c r="K129" s="219" t="s">
        <v>101</v>
      </c>
      <c r="L129" s="18">
        <v>1</v>
      </c>
      <c r="M129" s="18" t="s">
        <v>101</v>
      </c>
      <c r="N129" s="18"/>
      <c r="O129" s="18"/>
      <c r="P129" s="216"/>
      <c r="Q129" s="218"/>
      <c r="R129" s="18">
        <f>S129*L129</f>
        <v>945.8</v>
      </c>
      <c r="S129" s="77">
        <v>945.8</v>
      </c>
      <c r="T129" s="77">
        <f t="shared" si="35"/>
        <v>1144.4179999999999</v>
      </c>
      <c r="U129" s="77">
        <f t="shared" si="35"/>
        <v>1144.4179999999999</v>
      </c>
      <c r="V129" s="151">
        <v>0</v>
      </c>
      <c r="W129" s="47">
        <f>X129*L129</f>
        <v>945.8</v>
      </c>
      <c r="X129" s="495">
        <f>S129*(1-V129/100)</f>
        <v>945.8</v>
      </c>
      <c r="Y129" s="513">
        <v>439.89</v>
      </c>
      <c r="Z129" s="30"/>
      <c r="AA129" s="30"/>
      <c r="AB129" s="30"/>
      <c r="AC129" s="30"/>
      <c r="AD129" s="30"/>
      <c r="AE129" s="30"/>
      <c r="AF129" s="30"/>
      <c r="AG129" s="48"/>
      <c r="AH129" s="120"/>
      <c r="AI129" s="23" t="s">
        <v>53</v>
      </c>
      <c r="AJ129" s="23"/>
      <c r="AK129" s="21"/>
      <c r="AL129" s="21"/>
      <c r="AM129" s="23"/>
      <c r="AN129" s="1"/>
      <c r="AO129" s="1"/>
    </row>
    <row r="130" spans="1:41" s="13" customFormat="1" ht="15.6" outlineLevel="2" x14ac:dyDescent="0.25">
      <c r="A130" s="36"/>
      <c r="B130" s="32" t="s">
        <v>1195</v>
      </c>
      <c r="C130" s="44" t="s">
        <v>1196</v>
      </c>
      <c r="D130" s="16"/>
      <c r="E130" s="265" t="s">
        <v>1197</v>
      </c>
      <c r="F130" s="171"/>
      <c r="G130" s="201"/>
      <c r="H130" s="201" t="s">
        <v>1190</v>
      </c>
      <c r="I130" s="201"/>
      <c r="J130" s="200">
        <v>1</v>
      </c>
      <c r="K130" s="219" t="s">
        <v>101</v>
      </c>
      <c r="L130" s="18">
        <v>1</v>
      </c>
      <c r="M130" s="18" t="s">
        <v>101</v>
      </c>
      <c r="N130" s="18"/>
      <c r="O130" s="18"/>
      <c r="P130" s="216"/>
      <c r="Q130" s="218"/>
      <c r="R130" s="18">
        <f>S130*L130</f>
        <v>764.4</v>
      </c>
      <c r="S130" s="77">
        <v>764.4</v>
      </c>
      <c r="T130" s="77">
        <f t="shared" si="35"/>
        <v>924.92399999999998</v>
      </c>
      <c r="U130" s="77">
        <f t="shared" si="35"/>
        <v>924.92399999999998</v>
      </c>
      <c r="V130" s="151">
        <v>0</v>
      </c>
      <c r="W130" s="47">
        <f>X130*L130</f>
        <v>764.4</v>
      </c>
      <c r="X130" s="495">
        <f>S130*(1-V130/100)</f>
        <v>764.4</v>
      </c>
      <c r="Y130" s="513">
        <v>355.55</v>
      </c>
      <c r="Z130" s="30"/>
      <c r="AA130" s="30"/>
      <c r="AB130" s="30"/>
      <c r="AC130" s="30"/>
      <c r="AD130" s="30"/>
      <c r="AE130" s="30"/>
      <c r="AF130" s="30"/>
      <c r="AG130" s="48"/>
      <c r="AH130" s="120"/>
      <c r="AI130" s="23" t="s">
        <v>53</v>
      </c>
      <c r="AJ130" s="23"/>
      <c r="AK130" s="21"/>
      <c r="AL130" s="21"/>
      <c r="AM130" s="23"/>
      <c r="AN130" s="1"/>
      <c r="AO130" s="1"/>
    </row>
    <row r="131" spans="1:41" s="13" customFormat="1" ht="15.6" outlineLevel="2" x14ac:dyDescent="0.25">
      <c r="A131" s="36"/>
      <c r="B131" s="32" t="s">
        <v>1198</v>
      </c>
      <c r="C131" s="44" t="s">
        <v>1199</v>
      </c>
      <c r="D131" s="16"/>
      <c r="E131" s="265" t="s">
        <v>1200</v>
      </c>
      <c r="F131" s="171"/>
      <c r="G131" s="201"/>
      <c r="H131" s="201"/>
      <c r="I131" s="201"/>
      <c r="J131" s="200">
        <v>1</v>
      </c>
      <c r="K131" s="219" t="s">
        <v>101</v>
      </c>
      <c r="L131" s="18">
        <v>1</v>
      </c>
      <c r="M131" s="18" t="s">
        <v>101</v>
      </c>
      <c r="N131" s="18"/>
      <c r="O131" s="18"/>
      <c r="P131" s="216"/>
      <c r="Q131" s="218"/>
      <c r="R131" s="18">
        <f>S131*L131</f>
        <v>1677.6</v>
      </c>
      <c r="S131" s="77">
        <v>1677.6</v>
      </c>
      <c r="T131" s="77">
        <f t="shared" si="35"/>
        <v>2029.8959999999997</v>
      </c>
      <c r="U131" s="77">
        <f t="shared" si="35"/>
        <v>2029.8959999999997</v>
      </c>
      <c r="V131" s="151">
        <v>0</v>
      </c>
      <c r="W131" s="47">
        <f>X131*L131</f>
        <v>1677.6</v>
      </c>
      <c r="X131" s="495">
        <f>S131*(1-V131/100)</f>
        <v>1677.6</v>
      </c>
      <c r="Y131" s="513">
        <v>819.3</v>
      </c>
      <c r="Z131" s="30"/>
      <c r="AA131" s="30"/>
      <c r="AB131" s="30"/>
      <c r="AC131" s="30"/>
      <c r="AD131" s="30"/>
      <c r="AE131" s="30"/>
      <c r="AF131" s="30"/>
      <c r="AG131" s="48"/>
      <c r="AH131" s="120"/>
      <c r="AI131" s="23" t="s">
        <v>53</v>
      </c>
      <c r="AJ131" s="23"/>
      <c r="AK131" s="21"/>
      <c r="AL131" s="21"/>
      <c r="AM131" s="23"/>
      <c r="AN131" s="1"/>
      <c r="AO131" s="1"/>
    </row>
    <row r="132" spans="1:41" s="13" customFormat="1" ht="58.35" customHeight="1" outlineLevel="1" x14ac:dyDescent="0.25">
      <c r="A132" s="36"/>
      <c r="B132" s="393" t="s">
        <v>1201</v>
      </c>
      <c r="C132" s="393"/>
      <c r="D132" s="393"/>
      <c r="E132" s="394"/>
      <c r="F132" s="211"/>
      <c r="G132" s="211"/>
      <c r="H132" s="211"/>
      <c r="I132" s="211"/>
      <c r="J132" s="214"/>
      <c r="K132" s="214"/>
      <c r="L132" s="367"/>
      <c r="M132" s="245"/>
      <c r="N132" s="245"/>
      <c r="O132" s="245"/>
      <c r="P132" s="368"/>
      <c r="Q132" s="214"/>
      <c r="R132" s="38"/>
      <c r="S132" s="38"/>
      <c r="T132" s="38"/>
      <c r="U132" s="38"/>
      <c r="V132" s="154"/>
      <c r="W132" s="154"/>
      <c r="X132" s="519"/>
      <c r="Y132" s="520"/>
      <c r="Z132" s="38"/>
      <c r="AA132" s="38"/>
      <c r="AB132" s="38"/>
      <c r="AC132" s="38"/>
      <c r="AD132" s="38"/>
      <c r="AE132" s="38"/>
      <c r="AF132" s="38"/>
      <c r="AG132" s="40"/>
      <c r="AH132" s="215"/>
      <c r="AI132" s="202"/>
      <c r="AJ132" s="202"/>
      <c r="AK132" s="212"/>
      <c r="AL132" s="212"/>
      <c r="AM132" s="213"/>
      <c r="AN132" s="1"/>
      <c r="AO132" s="1"/>
    </row>
    <row r="133" spans="1:41" s="13" customFormat="1" ht="15.6" customHeight="1" outlineLevel="2" x14ac:dyDescent="0.25">
      <c r="A133" s="36"/>
      <c r="B133" s="32">
        <v>4048962459272</v>
      </c>
      <c r="C133" s="44" t="s">
        <v>1202</v>
      </c>
      <c r="D133" s="16"/>
      <c r="E133" s="265" t="s">
        <v>1203</v>
      </c>
      <c r="F133" s="171"/>
      <c r="G133" s="201"/>
      <c r="H133" s="201"/>
      <c r="I133" s="201"/>
      <c r="J133" s="200">
        <v>1</v>
      </c>
      <c r="K133" s="219" t="s">
        <v>101</v>
      </c>
      <c r="L133" s="18">
        <v>100</v>
      </c>
      <c r="M133" s="216" t="s">
        <v>101</v>
      </c>
      <c r="N133" s="18" t="s">
        <v>153</v>
      </c>
      <c r="O133" s="216"/>
      <c r="P133" s="216"/>
      <c r="Q133" s="219"/>
      <c r="R133" s="18">
        <f t="shared" ref="R133:R151" si="36">S133*L133</f>
        <v>1090</v>
      </c>
      <c r="S133" s="77">
        <v>10.9</v>
      </c>
      <c r="T133" s="77">
        <f t="shared" ref="T133:U148" si="37">R133*1.21</f>
        <v>1318.8999999999999</v>
      </c>
      <c r="U133" s="77">
        <f t="shared" si="37"/>
        <v>13.189</v>
      </c>
      <c r="V133" s="151">
        <v>0</v>
      </c>
      <c r="W133" s="47">
        <f t="shared" ref="W133:W151" si="38">X133*L133</f>
        <v>1090</v>
      </c>
      <c r="X133" s="495">
        <f t="shared" ref="X133:X151" si="39">S133*(1-V133/100)</f>
        <v>10.9</v>
      </c>
      <c r="Y133" s="513">
        <v>5.0653160349052042</v>
      </c>
      <c r="Z133" s="30"/>
      <c r="AA133" s="30"/>
      <c r="AB133" s="30"/>
      <c r="AC133" s="30"/>
      <c r="AD133" s="30"/>
      <c r="AE133" s="30"/>
      <c r="AF133" s="30"/>
      <c r="AG133" s="48"/>
      <c r="AH133" s="120"/>
      <c r="AI133" s="23" t="s">
        <v>53</v>
      </c>
      <c r="AJ133" s="23"/>
      <c r="AK133" s="21"/>
      <c r="AL133" s="21"/>
      <c r="AM133" s="23"/>
      <c r="AN133" s="1"/>
      <c r="AO133" s="1"/>
    </row>
    <row r="134" spans="1:41" s="13" customFormat="1" ht="15.6" customHeight="1" outlineLevel="2" x14ac:dyDescent="0.25">
      <c r="A134" s="36"/>
      <c r="B134" s="32">
        <v>4048962459289</v>
      </c>
      <c r="C134" s="44" t="s">
        <v>1204</v>
      </c>
      <c r="D134" s="16"/>
      <c r="E134" s="265" t="s">
        <v>1205</v>
      </c>
      <c r="F134" s="171"/>
      <c r="G134" s="201"/>
      <c r="H134" s="201"/>
      <c r="I134" s="201"/>
      <c r="J134" s="200">
        <v>1</v>
      </c>
      <c r="K134" s="219" t="s">
        <v>101</v>
      </c>
      <c r="L134" s="18">
        <v>100</v>
      </c>
      <c r="M134" s="216" t="s">
        <v>101</v>
      </c>
      <c r="N134" s="18" t="s">
        <v>153</v>
      </c>
      <c r="O134" s="216"/>
      <c r="P134" s="216"/>
      <c r="Q134" s="219"/>
      <c r="R134" s="18">
        <f t="shared" si="36"/>
        <v>1250</v>
      </c>
      <c r="S134" s="77">
        <v>12.5</v>
      </c>
      <c r="T134" s="77">
        <f t="shared" si="37"/>
        <v>1512.5</v>
      </c>
      <c r="U134" s="77">
        <f t="shared" si="37"/>
        <v>15.125</v>
      </c>
      <c r="V134" s="151">
        <v>0</v>
      </c>
      <c r="W134" s="47">
        <f t="shared" si="38"/>
        <v>1250</v>
      </c>
      <c r="X134" s="495">
        <f t="shared" si="39"/>
        <v>12.5</v>
      </c>
      <c r="Y134" s="513">
        <v>5.8253178321955623</v>
      </c>
      <c r="Z134" s="30"/>
      <c r="AA134" s="30"/>
      <c r="AB134" s="30"/>
      <c r="AC134" s="30"/>
      <c r="AD134" s="30"/>
      <c r="AE134" s="30"/>
      <c r="AF134" s="30"/>
      <c r="AG134" s="48"/>
      <c r="AH134" s="120"/>
      <c r="AI134" s="23" t="s">
        <v>53</v>
      </c>
      <c r="AJ134" s="23"/>
      <c r="AK134" s="21"/>
      <c r="AL134" s="21"/>
      <c r="AM134" s="23"/>
      <c r="AN134" s="1"/>
      <c r="AO134" s="1"/>
    </row>
    <row r="135" spans="1:41" s="13" customFormat="1" ht="15.6" customHeight="1" outlineLevel="2" x14ac:dyDescent="0.25">
      <c r="A135" s="36"/>
      <c r="B135" s="32">
        <v>4048962417234</v>
      </c>
      <c r="C135" s="44" t="s">
        <v>1206</v>
      </c>
      <c r="D135" s="16"/>
      <c r="E135" s="265" t="s">
        <v>1207</v>
      </c>
      <c r="F135" s="171"/>
      <c r="G135" s="201"/>
      <c r="H135" s="201"/>
      <c r="I135" s="201"/>
      <c r="J135" s="200">
        <v>1</v>
      </c>
      <c r="K135" s="219" t="s">
        <v>101</v>
      </c>
      <c r="L135" s="18">
        <v>100</v>
      </c>
      <c r="M135" s="216" t="s">
        <v>101</v>
      </c>
      <c r="N135" s="18" t="s">
        <v>153</v>
      </c>
      <c r="O135" s="216"/>
      <c r="P135" s="216"/>
      <c r="Q135" s="219"/>
      <c r="R135" s="18">
        <f t="shared" si="36"/>
        <v>1370</v>
      </c>
      <c r="S135" s="77">
        <v>13.7</v>
      </c>
      <c r="T135" s="77">
        <f t="shared" si="37"/>
        <v>1657.7</v>
      </c>
      <c r="U135" s="77">
        <f t="shared" si="37"/>
        <v>16.576999999999998</v>
      </c>
      <c r="V135" s="151">
        <v>0</v>
      </c>
      <c r="W135" s="47">
        <f t="shared" si="38"/>
        <v>1370</v>
      </c>
      <c r="X135" s="495">
        <f t="shared" si="39"/>
        <v>13.7</v>
      </c>
      <c r="Y135" s="513">
        <v>6.3662402023280054</v>
      </c>
      <c r="Z135" s="30"/>
      <c r="AA135" s="30"/>
      <c r="AB135" s="30"/>
      <c r="AC135" s="30"/>
      <c r="AD135" s="30"/>
      <c r="AE135" s="30"/>
      <c r="AF135" s="30"/>
      <c r="AG135" s="48"/>
      <c r="AH135" s="120"/>
      <c r="AI135" s="23" t="s">
        <v>53</v>
      </c>
      <c r="AJ135" s="23"/>
      <c r="AK135" s="21"/>
      <c r="AL135" s="21"/>
      <c r="AM135" s="23"/>
      <c r="AN135" s="1"/>
      <c r="AO135" s="1"/>
    </row>
    <row r="136" spans="1:41" s="13" customFormat="1" ht="15.6" customHeight="1" outlineLevel="2" x14ac:dyDescent="0.25">
      <c r="A136" s="36"/>
      <c r="B136" s="32">
        <v>4048962417241</v>
      </c>
      <c r="C136" s="44" t="s">
        <v>1208</v>
      </c>
      <c r="D136" s="16"/>
      <c r="E136" s="265" t="s">
        <v>1209</v>
      </c>
      <c r="F136" s="171"/>
      <c r="G136" s="201"/>
      <c r="H136" s="201"/>
      <c r="I136" s="201"/>
      <c r="J136" s="200">
        <v>1</v>
      </c>
      <c r="K136" s="219" t="s">
        <v>101</v>
      </c>
      <c r="L136" s="18">
        <v>100</v>
      </c>
      <c r="M136" s="216" t="s">
        <v>101</v>
      </c>
      <c r="N136" s="18" t="s">
        <v>153</v>
      </c>
      <c r="O136" s="216"/>
      <c r="P136" s="216"/>
      <c r="Q136" s="219"/>
      <c r="R136" s="18">
        <f t="shared" si="36"/>
        <v>1610.0000000000002</v>
      </c>
      <c r="S136" s="77">
        <v>16.100000000000001</v>
      </c>
      <c r="T136" s="77">
        <f t="shared" si="37"/>
        <v>1948.1000000000001</v>
      </c>
      <c r="U136" s="77">
        <f t="shared" si="37"/>
        <v>19.481000000000002</v>
      </c>
      <c r="V136" s="151">
        <v>0</v>
      </c>
      <c r="W136" s="47">
        <f t="shared" si="38"/>
        <v>1610.0000000000002</v>
      </c>
      <c r="X136" s="495">
        <f t="shared" si="39"/>
        <v>16.100000000000001</v>
      </c>
      <c r="Y136" s="513">
        <v>7.510152317114505</v>
      </c>
      <c r="Z136" s="30"/>
      <c r="AA136" s="30"/>
      <c r="AB136" s="30"/>
      <c r="AC136" s="30"/>
      <c r="AD136" s="30"/>
      <c r="AE136" s="30"/>
      <c r="AF136" s="30"/>
      <c r="AG136" s="48"/>
      <c r="AH136" s="120"/>
      <c r="AI136" s="23" t="s">
        <v>53</v>
      </c>
      <c r="AJ136" s="23"/>
      <c r="AK136" s="21"/>
      <c r="AL136" s="21"/>
      <c r="AM136" s="23"/>
      <c r="AN136" s="1"/>
      <c r="AO136" s="1"/>
    </row>
    <row r="137" spans="1:41" s="13" customFormat="1" ht="15.6" customHeight="1" outlineLevel="2" x14ac:dyDescent="0.25">
      <c r="A137" s="36"/>
      <c r="B137" s="32">
        <v>4048962417258</v>
      </c>
      <c r="C137" s="44" t="s">
        <v>1210</v>
      </c>
      <c r="D137" s="16"/>
      <c r="E137" s="265" t="s">
        <v>1211</v>
      </c>
      <c r="F137" s="171"/>
      <c r="G137" s="201"/>
      <c r="H137" s="201"/>
      <c r="I137" s="201"/>
      <c r="J137" s="200">
        <v>1</v>
      </c>
      <c r="K137" s="219" t="s">
        <v>101</v>
      </c>
      <c r="L137" s="18">
        <v>100</v>
      </c>
      <c r="M137" s="216" t="s">
        <v>101</v>
      </c>
      <c r="N137" s="18" t="s">
        <v>153</v>
      </c>
      <c r="O137" s="216"/>
      <c r="P137" s="216"/>
      <c r="Q137" s="219"/>
      <c r="R137" s="18">
        <f t="shared" si="36"/>
        <v>1770</v>
      </c>
      <c r="S137" s="77">
        <v>17.7</v>
      </c>
      <c r="T137" s="77">
        <f t="shared" si="37"/>
        <v>2141.6999999999998</v>
      </c>
      <c r="U137" s="77">
        <f t="shared" si="37"/>
        <v>21.416999999999998</v>
      </c>
      <c r="V137" s="151">
        <v>0</v>
      </c>
      <c r="W137" s="47">
        <f t="shared" si="38"/>
        <v>1770</v>
      </c>
      <c r="X137" s="495">
        <f t="shared" si="39"/>
        <v>17.7</v>
      </c>
      <c r="Y137" s="513">
        <v>8.227221202649055</v>
      </c>
      <c r="Z137" s="30"/>
      <c r="AA137" s="30"/>
      <c r="AB137" s="30"/>
      <c r="AC137" s="30"/>
      <c r="AD137" s="30"/>
      <c r="AE137" s="30"/>
      <c r="AF137" s="30"/>
      <c r="AG137" s="48"/>
      <c r="AH137" s="120"/>
      <c r="AI137" s="23" t="s">
        <v>53</v>
      </c>
      <c r="AJ137" s="23"/>
      <c r="AK137" s="21"/>
      <c r="AL137" s="21"/>
      <c r="AM137" s="23"/>
      <c r="AN137" s="1"/>
      <c r="AO137" s="1"/>
    </row>
    <row r="138" spans="1:41" s="13" customFormat="1" ht="15.6" customHeight="1" outlineLevel="2" x14ac:dyDescent="0.25">
      <c r="A138" s="36"/>
      <c r="B138" s="32">
        <v>4048962417265</v>
      </c>
      <c r="C138" s="44" t="s">
        <v>1212</v>
      </c>
      <c r="D138" s="16"/>
      <c r="E138" s="265" t="s">
        <v>1213</v>
      </c>
      <c r="F138" s="171"/>
      <c r="G138" s="201"/>
      <c r="H138" s="201"/>
      <c r="I138" s="201"/>
      <c r="J138" s="200">
        <v>1</v>
      </c>
      <c r="K138" s="219" t="s">
        <v>101</v>
      </c>
      <c r="L138" s="18">
        <v>100</v>
      </c>
      <c r="M138" s="216" t="s">
        <v>101</v>
      </c>
      <c r="N138" s="18" t="s">
        <v>153</v>
      </c>
      <c r="O138" s="216"/>
      <c r="P138" s="216"/>
      <c r="Q138" s="219"/>
      <c r="R138" s="18">
        <f t="shared" si="36"/>
        <v>2080</v>
      </c>
      <c r="S138" s="77">
        <v>20.8</v>
      </c>
      <c r="T138" s="77">
        <f t="shared" si="37"/>
        <v>2516.7999999999997</v>
      </c>
      <c r="U138" s="77">
        <f t="shared" si="37"/>
        <v>25.167999999999999</v>
      </c>
      <c r="V138" s="151">
        <v>0</v>
      </c>
      <c r="W138" s="47">
        <f t="shared" si="38"/>
        <v>2080</v>
      </c>
      <c r="X138" s="495">
        <f t="shared" si="39"/>
        <v>20.8</v>
      </c>
      <c r="Y138" s="513">
        <v>9.6575447775184973</v>
      </c>
      <c r="Z138" s="30"/>
      <c r="AA138" s="30"/>
      <c r="AB138" s="30"/>
      <c r="AC138" s="30"/>
      <c r="AD138" s="30"/>
      <c r="AE138" s="30"/>
      <c r="AF138" s="30"/>
      <c r="AG138" s="48"/>
      <c r="AH138" s="120"/>
      <c r="AI138" s="23" t="s">
        <v>53</v>
      </c>
      <c r="AJ138" s="23"/>
      <c r="AK138" s="21"/>
      <c r="AL138" s="21"/>
      <c r="AM138" s="23"/>
      <c r="AN138" s="1"/>
      <c r="AO138" s="1"/>
    </row>
    <row r="139" spans="1:41" s="13" customFormat="1" ht="15.6" customHeight="1" outlineLevel="2" x14ac:dyDescent="0.25">
      <c r="A139" s="36"/>
      <c r="B139" s="32">
        <v>4048962417272</v>
      </c>
      <c r="C139" s="44" t="s">
        <v>1214</v>
      </c>
      <c r="D139" s="16"/>
      <c r="E139" s="265" t="s">
        <v>1215</v>
      </c>
      <c r="F139" s="171"/>
      <c r="G139" s="201"/>
      <c r="H139" s="201"/>
      <c r="I139" s="201"/>
      <c r="J139" s="200">
        <v>1</v>
      </c>
      <c r="K139" s="219" t="s">
        <v>101</v>
      </c>
      <c r="L139" s="18">
        <v>100</v>
      </c>
      <c r="M139" s="216" t="s">
        <v>101</v>
      </c>
      <c r="N139" s="18" t="s">
        <v>153</v>
      </c>
      <c r="O139" s="216"/>
      <c r="P139" s="216"/>
      <c r="Q139" s="219"/>
      <c r="R139" s="18">
        <f t="shared" si="36"/>
        <v>2540</v>
      </c>
      <c r="S139" s="77">
        <v>25.4</v>
      </c>
      <c r="T139" s="77">
        <f t="shared" si="37"/>
        <v>3073.4</v>
      </c>
      <c r="U139" s="77">
        <f t="shared" si="37"/>
        <v>30.733999999999998</v>
      </c>
      <c r="V139" s="151">
        <v>0</v>
      </c>
      <c r="W139" s="47">
        <f t="shared" si="38"/>
        <v>2540</v>
      </c>
      <c r="X139" s="495">
        <f t="shared" si="39"/>
        <v>25.4</v>
      </c>
      <c r="Y139" s="513">
        <v>11.801123041722843</v>
      </c>
      <c r="Z139" s="30"/>
      <c r="AA139" s="30"/>
      <c r="AB139" s="30"/>
      <c r="AC139" s="30"/>
      <c r="AD139" s="30"/>
      <c r="AE139" s="30"/>
      <c r="AF139" s="30"/>
      <c r="AG139" s="48"/>
      <c r="AH139" s="120"/>
      <c r="AI139" s="23" t="s">
        <v>53</v>
      </c>
      <c r="AJ139" s="23"/>
      <c r="AK139" s="21"/>
      <c r="AL139" s="21"/>
      <c r="AM139" s="23"/>
      <c r="AN139" s="1"/>
      <c r="AO139" s="1"/>
    </row>
    <row r="140" spans="1:41" s="13" customFormat="1" ht="15.6" customHeight="1" outlineLevel="2" x14ac:dyDescent="0.25">
      <c r="A140" s="36"/>
      <c r="B140" s="32">
        <v>4048962417289</v>
      </c>
      <c r="C140" s="44" t="s">
        <v>1216</v>
      </c>
      <c r="D140" s="16"/>
      <c r="E140" s="265" t="s">
        <v>1217</v>
      </c>
      <c r="F140" s="171"/>
      <c r="G140" s="201"/>
      <c r="H140" s="201"/>
      <c r="I140" s="201"/>
      <c r="J140" s="200">
        <v>1</v>
      </c>
      <c r="K140" s="219" t="s">
        <v>101</v>
      </c>
      <c r="L140" s="18">
        <v>100</v>
      </c>
      <c r="M140" s="216" t="s">
        <v>101</v>
      </c>
      <c r="N140" s="18" t="s">
        <v>153</v>
      </c>
      <c r="O140" s="216"/>
      <c r="P140" s="216"/>
      <c r="Q140" s="219"/>
      <c r="R140" s="18">
        <f t="shared" si="36"/>
        <v>3030</v>
      </c>
      <c r="S140" s="77">
        <v>30.3</v>
      </c>
      <c r="T140" s="77">
        <f t="shared" si="37"/>
        <v>3666.2999999999997</v>
      </c>
      <c r="U140" s="77">
        <f t="shared" si="37"/>
        <v>36.662999999999997</v>
      </c>
      <c r="V140" s="151">
        <v>0</v>
      </c>
      <c r="W140" s="47">
        <f t="shared" si="38"/>
        <v>3030</v>
      </c>
      <c r="X140" s="495">
        <f t="shared" si="39"/>
        <v>30.3</v>
      </c>
      <c r="Y140" s="513">
        <v>14.098656134349497</v>
      </c>
      <c r="Z140" s="30"/>
      <c r="AA140" s="30"/>
      <c r="AB140" s="30"/>
      <c r="AC140" s="30"/>
      <c r="AD140" s="30"/>
      <c r="AE140" s="30"/>
      <c r="AF140" s="30"/>
      <c r="AG140" s="48"/>
      <c r="AH140" s="120"/>
      <c r="AI140" s="23" t="s">
        <v>53</v>
      </c>
      <c r="AJ140" s="23"/>
      <c r="AK140" s="21"/>
      <c r="AL140" s="21"/>
      <c r="AM140" s="23"/>
      <c r="AN140" s="1"/>
      <c r="AO140" s="1"/>
    </row>
    <row r="141" spans="1:41" s="13" customFormat="1" ht="15.6" customHeight="1" outlineLevel="2" x14ac:dyDescent="0.25">
      <c r="A141" s="36"/>
      <c r="B141" s="32">
        <v>4048962417296</v>
      </c>
      <c r="C141" s="44" t="s">
        <v>1218</v>
      </c>
      <c r="D141" s="16"/>
      <c r="E141" s="265" t="s">
        <v>1219</v>
      </c>
      <c r="F141" s="171"/>
      <c r="G141" s="201"/>
      <c r="H141" s="201"/>
      <c r="I141" s="201"/>
      <c r="J141" s="200">
        <v>1</v>
      </c>
      <c r="K141" s="219" t="s">
        <v>101</v>
      </c>
      <c r="L141" s="18">
        <v>100</v>
      </c>
      <c r="M141" s="216" t="s">
        <v>101</v>
      </c>
      <c r="N141" s="18" t="s">
        <v>153</v>
      </c>
      <c r="O141" s="216"/>
      <c r="P141" s="216"/>
      <c r="Q141" s="219"/>
      <c r="R141" s="18">
        <f t="shared" si="36"/>
        <v>3479.9999999999995</v>
      </c>
      <c r="S141" s="77">
        <v>34.799999999999997</v>
      </c>
      <c r="T141" s="77">
        <f t="shared" si="37"/>
        <v>4210.7999999999993</v>
      </c>
      <c r="U141" s="77">
        <f t="shared" si="37"/>
        <v>42.107999999999997</v>
      </c>
      <c r="V141" s="151">
        <v>0</v>
      </c>
      <c r="W141" s="47">
        <f t="shared" si="38"/>
        <v>3479.9999999999995</v>
      </c>
      <c r="X141" s="495">
        <f t="shared" si="39"/>
        <v>34.799999999999997</v>
      </c>
      <c r="Y141" s="513">
        <v>16.206866397429799</v>
      </c>
      <c r="Z141" s="30"/>
      <c r="AA141" s="30"/>
      <c r="AB141" s="30"/>
      <c r="AC141" s="30"/>
      <c r="AD141" s="30"/>
      <c r="AE141" s="30"/>
      <c r="AF141" s="30"/>
      <c r="AG141" s="48"/>
      <c r="AH141" s="120"/>
      <c r="AI141" s="23" t="s">
        <v>53</v>
      </c>
      <c r="AJ141" s="23"/>
      <c r="AK141" s="21"/>
      <c r="AL141" s="21"/>
      <c r="AM141" s="23"/>
      <c r="AN141" s="1"/>
      <c r="AO141" s="1"/>
    </row>
    <row r="142" spans="1:41" s="13" customFormat="1" ht="15.6" customHeight="1" outlineLevel="2" x14ac:dyDescent="0.25">
      <c r="A142" s="36"/>
      <c r="B142" s="32">
        <v>4048962459296</v>
      </c>
      <c r="C142" s="44" t="s">
        <v>1220</v>
      </c>
      <c r="D142" s="16"/>
      <c r="E142" s="265" t="s">
        <v>1221</v>
      </c>
      <c r="F142" s="171"/>
      <c r="G142" s="201"/>
      <c r="H142" s="201"/>
      <c r="I142" s="201"/>
      <c r="J142" s="200">
        <v>1</v>
      </c>
      <c r="K142" s="219" t="s">
        <v>101</v>
      </c>
      <c r="L142" s="18">
        <v>100</v>
      </c>
      <c r="M142" s="216" t="s">
        <v>101</v>
      </c>
      <c r="N142" s="18" t="s">
        <v>153</v>
      </c>
      <c r="O142" s="216"/>
      <c r="P142" s="216"/>
      <c r="Q142" s="219"/>
      <c r="R142" s="18">
        <f t="shared" si="36"/>
        <v>4050</v>
      </c>
      <c r="S142" s="77">
        <v>40.5</v>
      </c>
      <c r="T142" s="77">
        <f t="shared" si="37"/>
        <v>4900.5</v>
      </c>
      <c r="U142" s="77">
        <f t="shared" si="37"/>
        <v>49.004999999999995</v>
      </c>
      <c r="V142" s="151">
        <v>0</v>
      </c>
      <c r="W142" s="47">
        <f t="shared" si="38"/>
        <v>4050</v>
      </c>
      <c r="X142" s="495">
        <f t="shared" si="39"/>
        <v>40.5</v>
      </c>
      <c r="Y142" s="513">
        <v>18.842129226280168</v>
      </c>
      <c r="Z142" s="30"/>
      <c r="AA142" s="30"/>
      <c r="AB142" s="30"/>
      <c r="AC142" s="30"/>
      <c r="AD142" s="30"/>
      <c r="AE142" s="30"/>
      <c r="AF142" s="30"/>
      <c r="AG142" s="48"/>
      <c r="AH142" s="120"/>
      <c r="AI142" s="23" t="s">
        <v>53</v>
      </c>
      <c r="AJ142" s="23"/>
      <c r="AK142" s="21"/>
      <c r="AL142" s="21"/>
      <c r="AM142" s="23"/>
      <c r="AN142" s="1"/>
      <c r="AO142" s="1"/>
    </row>
    <row r="143" spans="1:41" s="13" customFormat="1" ht="15.6" customHeight="1" outlineLevel="2" x14ac:dyDescent="0.25">
      <c r="A143" s="36"/>
      <c r="B143" s="32">
        <v>4048962459302</v>
      </c>
      <c r="C143" s="44" t="s">
        <v>1222</v>
      </c>
      <c r="D143" s="16"/>
      <c r="E143" s="265" t="s">
        <v>1223</v>
      </c>
      <c r="F143" s="171"/>
      <c r="G143" s="201"/>
      <c r="H143" s="201"/>
      <c r="I143" s="201"/>
      <c r="J143" s="200">
        <v>1</v>
      </c>
      <c r="K143" s="219" t="s">
        <v>101</v>
      </c>
      <c r="L143" s="18">
        <v>100</v>
      </c>
      <c r="M143" s="216" t="s">
        <v>101</v>
      </c>
      <c r="N143" s="18" t="s">
        <v>153</v>
      </c>
      <c r="O143" s="216"/>
      <c r="P143" s="216"/>
      <c r="Q143" s="219"/>
      <c r="R143" s="18">
        <f t="shared" si="36"/>
        <v>4500</v>
      </c>
      <c r="S143" s="77">
        <v>45</v>
      </c>
      <c r="T143" s="77">
        <f t="shared" si="37"/>
        <v>5445</v>
      </c>
      <c r="U143" s="77">
        <f t="shared" si="37"/>
        <v>54.449999999999996</v>
      </c>
      <c r="V143" s="151">
        <v>0</v>
      </c>
      <c r="W143" s="47">
        <f t="shared" si="38"/>
        <v>4500</v>
      </c>
      <c r="X143" s="495">
        <f t="shared" si="39"/>
        <v>45</v>
      </c>
      <c r="Y143" s="513">
        <v>20.950339489360466</v>
      </c>
      <c r="Z143" s="30"/>
      <c r="AA143" s="30"/>
      <c r="AB143" s="30"/>
      <c r="AC143" s="30"/>
      <c r="AD143" s="30"/>
      <c r="AE143" s="30"/>
      <c r="AF143" s="30"/>
      <c r="AG143" s="48"/>
      <c r="AH143" s="120"/>
      <c r="AI143" s="23" t="s">
        <v>53</v>
      </c>
      <c r="AJ143" s="23"/>
      <c r="AK143" s="21"/>
      <c r="AL143" s="21"/>
      <c r="AM143" s="23"/>
      <c r="AN143" s="1"/>
      <c r="AO143" s="1"/>
    </row>
    <row r="144" spans="1:41" s="13" customFormat="1" ht="15.6" customHeight="1" outlineLevel="2" x14ac:dyDescent="0.25">
      <c r="A144" s="36"/>
      <c r="B144" s="32">
        <v>4048962459319</v>
      </c>
      <c r="C144" s="44" t="s">
        <v>1224</v>
      </c>
      <c r="D144" s="16"/>
      <c r="E144" s="265" t="s">
        <v>1225</v>
      </c>
      <c r="F144" s="171"/>
      <c r="G144" s="201"/>
      <c r="H144" s="201"/>
      <c r="I144" s="201"/>
      <c r="J144" s="200">
        <v>1</v>
      </c>
      <c r="K144" s="219" t="s">
        <v>101</v>
      </c>
      <c r="L144" s="18">
        <v>100</v>
      </c>
      <c r="M144" s="216" t="s">
        <v>101</v>
      </c>
      <c r="N144" s="18" t="s">
        <v>153</v>
      </c>
      <c r="O144" s="216"/>
      <c r="P144" s="216"/>
      <c r="Q144" s="219"/>
      <c r="R144" s="18">
        <f t="shared" si="36"/>
        <v>5440</v>
      </c>
      <c r="S144" s="77">
        <v>54.4</v>
      </c>
      <c r="T144" s="77">
        <f t="shared" si="37"/>
        <v>6582.4</v>
      </c>
      <c r="U144" s="77">
        <f t="shared" si="37"/>
        <v>65.823999999999998</v>
      </c>
      <c r="V144" s="151">
        <v>0</v>
      </c>
      <c r="W144" s="47">
        <f t="shared" si="38"/>
        <v>5440</v>
      </c>
      <c r="X144" s="495">
        <f t="shared" si="39"/>
        <v>54.4</v>
      </c>
      <c r="Y144" s="513">
        <v>25.298523156963583</v>
      </c>
      <c r="Z144" s="30"/>
      <c r="AA144" s="30"/>
      <c r="AB144" s="30"/>
      <c r="AC144" s="30"/>
      <c r="AD144" s="30"/>
      <c r="AE144" s="30"/>
      <c r="AF144" s="30"/>
      <c r="AG144" s="48"/>
      <c r="AH144" s="120"/>
      <c r="AI144" s="23" t="s">
        <v>53</v>
      </c>
      <c r="AJ144" s="23"/>
      <c r="AK144" s="21"/>
      <c r="AL144" s="21"/>
      <c r="AM144" s="23"/>
      <c r="AN144" s="1"/>
      <c r="AO144" s="1"/>
    </row>
    <row r="145" spans="1:41" s="13" customFormat="1" ht="15.6" customHeight="1" outlineLevel="2" x14ac:dyDescent="0.25">
      <c r="A145" s="36"/>
      <c r="B145" s="32">
        <v>4048962459326</v>
      </c>
      <c r="C145" s="44" t="s">
        <v>1226</v>
      </c>
      <c r="D145" s="16"/>
      <c r="E145" s="265" t="s">
        <v>1227</v>
      </c>
      <c r="F145" s="171"/>
      <c r="G145" s="201"/>
      <c r="H145" s="201"/>
      <c r="I145" s="201"/>
      <c r="J145" s="200">
        <v>1</v>
      </c>
      <c r="K145" s="219" t="s">
        <v>101</v>
      </c>
      <c r="L145" s="18">
        <v>100</v>
      </c>
      <c r="M145" s="216" t="s">
        <v>101</v>
      </c>
      <c r="N145" s="18" t="s">
        <v>153</v>
      </c>
      <c r="O145" s="216"/>
      <c r="P145" s="216"/>
      <c r="Q145" s="219"/>
      <c r="R145" s="18">
        <f t="shared" si="36"/>
        <v>6120</v>
      </c>
      <c r="S145" s="77">
        <v>61.2</v>
      </c>
      <c r="T145" s="77">
        <f t="shared" si="37"/>
        <v>7405.2</v>
      </c>
      <c r="U145" s="77">
        <f t="shared" si="37"/>
        <v>74.052000000000007</v>
      </c>
      <c r="V145" s="151">
        <v>0</v>
      </c>
      <c r="W145" s="47">
        <f t="shared" si="38"/>
        <v>6120</v>
      </c>
      <c r="X145" s="495">
        <f t="shared" si="39"/>
        <v>61.2</v>
      </c>
      <c r="Y145" s="513">
        <v>28.460838551584029</v>
      </c>
      <c r="Z145" s="30"/>
      <c r="AA145" s="30"/>
      <c r="AB145" s="30"/>
      <c r="AC145" s="30"/>
      <c r="AD145" s="30"/>
      <c r="AE145" s="30"/>
      <c r="AF145" s="30"/>
      <c r="AG145" s="48"/>
      <c r="AH145" s="120"/>
      <c r="AI145" s="23" t="s">
        <v>53</v>
      </c>
      <c r="AJ145" s="23"/>
      <c r="AK145" s="21"/>
      <c r="AL145" s="21"/>
      <c r="AM145" s="23"/>
      <c r="AN145" s="1"/>
      <c r="AO145" s="1"/>
    </row>
    <row r="146" spans="1:41" s="13" customFormat="1" ht="15.6" customHeight="1" outlineLevel="2" x14ac:dyDescent="0.25">
      <c r="A146" s="36"/>
      <c r="B146" s="32">
        <v>4048962459333</v>
      </c>
      <c r="C146" s="44" t="s">
        <v>1228</v>
      </c>
      <c r="D146" s="16"/>
      <c r="E146" s="265" t="s">
        <v>1229</v>
      </c>
      <c r="F146" s="171"/>
      <c r="G146" s="201"/>
      <c r="H146" s="201"/>
      <c r="I146" s="201"/>
      <c r="J146" s="200">
        <v>1</v>
      </c>
      <c r="K146" s="219" t="s">
        <v>101</v>
      </c>
      <c r="L146" s="18">
        <v>100</v>
      </c>
      <c r="M146" s="216" t="s">
        <v>101</v>
      </c>
      <c r="N146" s="18" t="s">
        <v>153</v>
      </c>
      <c r="O146" s="216"/>
      <c r="P146" s="216"/>
      <c r="Q146" s="219"/>
      <c r="R146" s="18">
        <f t="shared" si="36"/>
        <v>6800</v>
      </c>
      <c r="S146" s="77">
        <v>68</v>
      </c>
      <c r="T146" s="77">
        <f t="shared" si="37"/>
        <v>8228</v>
      </c>
      <c r="U146" s="77">
        <f t="shared" si="37"/>
        <v>82.28</v>
      </c>
      <c r="V146" s="151">
        <v>0</v>
      </c>
      <c r="W146" s="47">
        <f t="shared" si="38"/>
        <v>6800</v>
      </c>
      <c r="X146" s="495">
        <f t="shared" si="39"/>
        <v>68</v>
      </c>
      <c r="Y146" s="513">
        <v>31.623153946204486</v>
      </c>
      <c r="Z146" s="30"/>
      <c r="AA146" s="30"/>
      <c r="AB146" s="30"/>
      <c r="AC146" s="30"/>
      <c r="AD146" s="30"/>
      <c r="AE146" s="30"/>
      <c r="AF146" s="30"/>
      <c r="AG146" s="48"/>
      <c r="AH146" s="120"/>
      <c r="AI146" s="23" t="s">
        <v>53</v>
      </c>
      <c r="AJ146" s="23"/>
      <c r="AK146" s="21"/>
      <c r="AL146" s="21"/>
      <c r="AM146" s="23"/>
      <c r="AN146" s="1"/>
      <c r="AO146" s="1"/>
    </row>
    <row r="147" spans="1:41" s="13" customFormat="1" ht="15.6" customHeight="1" outlineLevel="2" x14ac:dyDescent="0.25">
      <c r="A147" s="36"/>
      <c r="B147" s="32">
        <v>4048962459340</v>
      </c>
      <c r="C147" s="44" t="s">
        <v>1230</v>
      </c>
      <c r="D147" s="16"/>
      <c r="E147" s="265" t="s">
        <v>1231</v>
      </c>
      <c r="G147" s="201"/>
      <c r="H147" s="201"/>
      <c r="I147" s="201"/>
      <c r="J147" s="200">
        <v>1</v>
      </c>
      <c r="K147" s="219" t="s">
        <v>101</v>
      </c>
      <c r="L147" s="18">
        <v>100</v>
      </c>
      <c r="M147" s="216" t="s">
        <v>101</v>
      </c>
      <c r="N147" s="18" t="s">
        <v>153</v>
      </c>
      <c r="O147" s="216"/>
      <c r="P147" s="216"/>
      <c r="Q147" s="219"/>
      <c r="R147" s="18">
        <f t="shared" si="36"/>
        <v>7390.0000000000009</v>
      </c>
      <c r="S147" s="77">
        <v>73.900000000000006</v>
      </c>
      <c r="T147" s="77">
        <f t="shared" si="37"/>
        <v>8941.9000000000015</v>
      </c>
      <c r="U147" s="77">
        <f t="shared" si="37"/>
        <v>89.419000000000011</v>
      </c>
      <c r="V147" s="151">
        <v>0</v>
      </c>
      <c r="W147" s="47">
        <f t="shared" si="38"/>
        <v>7390.0000000000009</v>
      </c>
      <c r="X147" s="495">
        <f t="shared" si="39"/>
        <v>73.900000000000006</v>
      </c>
      <c r="Y147" s="513">
        <v>34.388792936061137</v>
      </c>
      <c r="Z147" s="30"/>
      <c r="AA147" s="30"/>
      <c r="AB147" s="30"/>
      <c r="AC147" s="30"/>
      <c r="AD147" s="30"/>
      <c r="AE147" s="30"/>
      <c r="AF147" s="30"/>
      <c r="AG147" s="48"/>
      <c r="AH147" s="120"/>
      <c r="AI147" s="23" t="s">
        <v>53</v>
      </c>
      <c r="AJ147" s="23"/>
      <c r="AK147" s="21"/>
      <c r="AL147" s="21"/>
      <c r="AM147" s="23"/>
      <c r="AN147" s="1"/>
      <c r="AO147" s="1"/>
    </row>
    <row r="148" spans="1:41" s="13" customFormat="1" ht="15.6" customHeight="1" outlineLevel="2" x14ac:dyDescent="0.25">
      <c r="A148" s="36"/>
      <c r="B148" s="32">
        <v>4048962466195</v>
      </c>
      <c r="C148" s="44" t="s">
        <v>1232</v>
      </c>
      <c r="D148" s="16"/>
      <c r="E148" s="265" t="s">
        <v>1233</v>
      </c>
      <c r="F148" s="171"/>
      <c r="G148" s="201"/>
      <c r="H148" s="201"/>
      <c r="I148" s="201"/>
      <c r="J148" s="200">
        <v>1</v>
      </c>
      <c r="K148" s="219" t="s">
        <v>101</v>
      </c>
      <c r="L148" s="18">
        <v>100</v>
      </c>
      <c r="M148" s="216" t="s">
        <v>101</v>
      </c>
      <c r="N148" s="18" t="s">
        <v>153</v>
      </c>
      <c r="O148" s="216"/>
      <c r="P148" s="216"/>
      <c r="Q148" s="219"/>
      <c r="R148" s="18">
        <f t="shared" si="36"/>
        <v>14900</v>
      </c>
      <c r="S148" s="77">
        <v>149</v>
      </c>
      <c r="T148" s="77">
        <f t="shared" si="37"/>
        <v>18029</v>
      </c>
      <c r="U148" s="77">
        <f t="shared" si="37"/>
        <v>180.29</v>
      </c>
      <c r="V148" s="151">
        <v>0</v>
      </c>
      <c r="W148" s="47">
        <f t="shared" si="38"/>
        <v>14900</v>
      </c>
      <c r="X148" s="495">
        <f t="shared" si="39"/>
        <v>149</v>
      </c>
      <c r="Y148" s="513">
        <v>69.317639999999997</v>
      </c>
      <c r="Z148" s="30"/>
      <c r="AA148" s="30"/>
      <c r="AB148" s="30"/>
      <c r="AC148" s="30"/>
      <c r="AD148" s="30"/>
      <c r="AE148" s="30"/>
      <c r="AF148" s="30"/>
      <c r="AG148" s="48"/>
      <c r="AH148" s="120"/>
      <c r="AI148" s="23" t="s">
        <v>53</v>
      </c>
      <c r="AJ148" s="23"/>
      <c r="AK148" s="21"/>
      <c r="AL148" s="21"/>
      <c r="AM148" s="23"/>
      <c r="AN148" s="1"/>
      <c r="AO148" s="1"/>
    </row>
    <row r="149" spans="1:41" s="13" customFormat="1" ht="15.6" customHeight="1" outlineLevel="2" x14ac:dyDescent="0.25">
      <c r="A149" s="36"/>
      <c r="B149" s="32">
        <v>4048962466201</v>
      </c>
      <c r="C149" s="44" t="s">
        <v>1234</v>
      </c>
      <c r="D149" s="16"/>
      <c r="E149" s="265" t="s">
        <v>1235</v>
      </c>
      <c r="F149" s="171"/>
      <c r="G149" s="201"/>
      <c r="H149" s="201"/>
      <c r="I149" s="201"/>
      <c r="J149" s="200">
        <v>1</v>
      </c>
      <c r="K149" s="219" t="s">
        <v>101</v>
      </c>
      <c r="L149" s="18">
        <v>100</v>
      </c>
      <c r="M149" s="216" t="s">
        <v>101</v>
      </c>
      <c r="N149" s="18" t="s">
        <v>153</v>
      </c>
      <c r="O149" s="216"/>
      <c r="P149" s="216"/>
      <c r="Q149" s="219"/>
      <c r="R149" s="18">
        <f t="shared" si="36"/>
        <v>15469.999999999998</v>
      </c>
      <c r="S149" s="77">
        <v>154.69999999999999</v>
      </c>
      <c r="T149" s="77">
        <f t="shared" ref="T149:U151" si="40">R149*1.21</f>
        <v>18718.699999999997</v>
      </c>
      <c r="U149" s="77">
        <f t="shared" si="40"/>
        <v>187.18699999999998</v>
      </c>
      <c r="V149" s="151">
        <v>0</v>
      </c>
      <c r="W149" s="47">
        <f t="shared" si="38"/>
        <v>15469.999999999998</v>
      </c>
      <c r="X149" s="495">
        <f t="shared" si="39"/>
        <v>154.69999999999999</v>
      </c>
      <c r="Y149" s="513">
        <v>71.933400000000006</v>
      </c>
      <c r="Z149" s="30"/>
      <c r="AA149" s="30"/>
      <c r="AB149" s="30"/>
      <c r="AC149" s="30"/>
      <c r="AD149" s="30"/>
      <c r="AE149" s="30"/>
      <c r="AF149" s="30"/>
      <c r="AG149" s="48"/>
      <c r="AH149" s="120"/>
      <c r="AI149" s="23" t="s">
        <v>53</v>
      </c>
      <c r="AJ149" s="23"/>
      <c r="AK149" s="21"/>
      <c r="AL149" s="21"/>
      <c r="AM149" s="23"/>
      <c r="AN149" s="1"/>
      <c r="AO149" s="1"/>
    </row>
    <row r="150" spans="1:41" s="13" customFormat="1" ht="15.6" customHeight="1" outlineLevel="2" x14ac:dyDescent="0.25">
      <c r="A150" s="36"/>
      <c r="B150" s="32">
        <v>4048962466218</v>
      </c>
      <c r="C150" s="44" t="s">
        <v>1236</v>
      </c>
      <c r="D150" s="16"/>
      <c r="E150" s="265" t="s">
        <v>1237</v>
      </c>
      <c r="F150" s="171"/>
      <c r="G150" s="201"/>
      <c r="H150" s="201"/>
      <c r="I150" s="201"/>
      <c r="J150" s="200">
        <v>1</v>
      </c>
      <c r="K150" s="219" t="s">
        <v>101</v>
      </c>
      <c r="L150" s="18">
        <v>100</v>
      </c>
      <c r="M150" s="216" t="s">
        <v>101</v>
      </c>
      <c r="N150" s="18" t="s">
        <v>153</v>
      </c>
      <c r="O150" s="216"/>
      <c r="P150" s="216"/>
      <c r="Q150" s="219"/>
      <c r="R150" s="18">
        <f t="shared" si="36"/>
        <v>16030.000000000002</v>
      </c>
      <c r="S150" s="77">
        <v>160.30000000000001</v>
      </c>
      <c r="T150" s="77">
        <f t="shared" si="40"/>
        <v>19396.300000000003</v>
      </c>
      <c r="U150" s="77">
        <f t="shared" si="40"/>
        <v>193.96299999999999</v>
      </c>
      <c r="V150" s="151">
        <v>0</v>
      </c>
      <c r="W150" s="47">
        <f t="shared" si="38"/>
        <v>16030.000000000002</v>
      </c>
      <c r="X150" s="495">
        <f t="shared" si="39"/>
        <v>160.30000000000001</v>
      </c>
      <c r="Y150" s="513">
        <v>74.549160000000001</v>
      </c>
      <c r="Z150" s="30"/>
      <c r="AA150" s="30"/>
      <c r="AB150" s="30"/>
      <c r="AC150" s="30"/>
      <c r="AD150" s="30"/>
      <c r="AE150" s="30"/>
      <c r="AF150" s="30"/>
      <c r="AG150" s="48"/>
      <c r="AH150" s="120"/>
      <c r="AI150" s="23" t="s">
        <v>53</v>
      </c>
      <c r="AJ150" s="23"/>
      <c r="AK150" s="21"/>
      <c r="AL150" s="21"/>
      <c r="AM150" s="23"/>
      <c r="AN150" s="1"/>
      <c r="AO150" s="1"/>
    </row>
    <row r="151" spans="1:41" s="13" customFormat="1" ht="15.6" customHeight="1" outlineLevel="2" x14ac:dyDescent="0.25">
      <c r="A151" s="36"/>
      <c r="B151" s="32">
        <v>4048962466225</v>
      </c>
      <c r="C151" s="44" t="s">
        <v>1238</v>
      </c>
      <c r="D151" s="16"/>
      <c r="E151" s="265" t="s">
        <v>1239</v>
      </c>
      <c r="F151" s="171"/>
      <c r="G151" s="201"/>
      <c r="H151" s="201"/>
      <c r="I151" s="201"/>
      <c r="J151" s="200">
        <v>1</v>
      </c>
      <c r="K151" s="219" t="s">
        <v>101</v>
      </c>
      <c r="L151" s="18">
        <v>100</v>
      </c>
      <c r="M151" s="216" t="s">
        <v>101</v>
      </c>
      <c r="N151" s="18" t="s">
        <v>153</v>
      </c>
      <c r="O151" s="216"/>
      <c r="P151" s="216"/>
      <c r="Q151" s="219"/>
      <c r="R151" s="18">
        <f t="shared" si="36"/>
        <v>16590</v>
      </c>
      <c r="S151" s="77">
        <v>165.9</v>
      </c>
      <c r="T151" s="77">
        <f t="shared" si="40"/>
        <v>20073.899999999998</v>
      </c>
      <c r="U151" s="77">
        <f t="shared" si="40"/>
        <v>200.739</v>
      </c>
      <c r="V151" s="151">
        <v>0</v>
      </c>
      <c r="W151" s="47">
        <f t="shared" si="38"/>
        <v>16590</v>
      </c>
      <c r="X151" s="495">
        <f t="shared" si="39"/>
        <v>165.9</v>
      </c>
      <c r="Y151" s="513">
        <v>77.164920000000009</v>
      </c>
      <c r="Z151" s="30"/>
      <c r="AA151" s="30"/>
      <c r="AB151" s="30"/>
      <c r="AC151" s="30"/>
      <c r="AD151" s="30"/>
      <c r="AE151" s="30"/>
      <c r="AF151" s="30"/>
      <c r="AG151" s="48"/>
      <c r="AH151" s="120"/>
      <c r="AI151" s="23" t="s">
        <v>53</v>
      </c>
      <c r="AJ151" s="23"/>
      <c r="AK151" s="21"/>
      <c r="AL151" s="21"/>
      <c r="AM151" s="23"/>
      <c r="AN151" s="1"/>
      <c r="AO151" s="1"/>
    </row>
    <row r="152" spans="1:41" s="13" customFormat="1" ht="74.400000000000006" customHeight="1" outlineLevel="1" x14ac:dyDescent="0.25">
      <c r="A152" s="36"/>
      <c r="B152" s="393" t="s">
        <v>1240</v>
      </c>
      <c r="C152" s="393"/>
      <c r="D152" s="393"/>
      <c r="E152" s="394"/>
      <c r="F152" s="211"/>
      <c r="G152" s="211"/>
      <c r="H152" s="211"/>
      <c r="I152" s="211"/>
      <c r="J152" s="214"/>
      <c r="K152" s="214"/>
      <c r="L152" s="367"/>
      <c r="M152" s="245"/>
      <c r="N152" s="245"/>
      <c r="O152" s="245"/>
      <c r="P152" s="368"/>
      <c r="Q152" s="214"/>
      <c r="R152" s="38"/>
      <c r="S152" s="38"/>
      <c r="T152" s="38"/>
      <c r="U152" s="38"/>
      <c r="V152" s="154"/>
      <c r="W152" s="154"/>
      <c r="X152" s="519"/>
      <c r="Y152" s="520"/>
      <c r="Z152" s="38"/>
      <c r="AA152" s="38"/>
      <c r="AB152" s="38"/>
      <c r="AC152" s="38"/>
      <c r="AD152" s="38"/>
      <c r="AE152" s="38"/>
      <c r="AF152" s="38"/>
      <c r="AG152" s="40"/>
      <c r="AH152" s="215"/>
      <c r="AI152" s="202"/>
      <c r="AJ152" s="202"/>
      <c r="AK152" s="212"/>
      <c r="AL152" s="212"/>
      <c r="AM152" s="213"/>
      <c r="AN152" s="1"/>
      <c r="AO152" s="1"/>
    </row>
    <row r="153" spans="1:41" s="13" customFormat="1" ht="15.6" customHeight="1" outlineLevel="2" x14ac:dyDescent="0.25">
      <c r="A153" s="36"/>
      <c r="B153" s="32">
        <v>4048962459364</v>
      </c>
      <c r="C153" s="44" t="s">
        <v>1241</v>
      </c>
      <c r="D153" s="16"/>
      <c r="E153" s="265" t="s">
        <v>1242</v>
      </c>
      <c r="F153" s="171"/>
      <c r="G153" s="201"/>
      <c r="H153" s="201"/>
      <c r="I153" s="201"/>
      <c r="J153" s="200">
        <v>1</v>
      </c>
      <c r="K153" s="219" t="s">
        <v>101</v>
      </c>
      <c r="L153" s="18">
        <v>100</v>
      </c>
      <c r="M153" s="216" t="s">
        <v>101</v>
      </c>
      <c r="N153" s="18" t="s">
        <v>153</v>
      </c>
      <c r="O153" s="216"/>
      <c r="P153" s="216"/>
      <c r="Q153" s="219"/>
      <c r="R153" s="18">
        <f t="shared" ref="R153:R170" si="41">S153*L153</f>
        <v>2240</v>
      </c>
      <c r="S153" s="77">
        <v>22.4</v>
      </c>
      <c r="T153" s="77">
        <f t="shared" ref="T153:U170" si="42">R153*1.21</f>
        <v>2710.4</v>
      </c>
      <c r="U153" s="77">
        <f t="shared" si="42"/>
        <v>27.103999999999999</v>
      </c>
      <c r="V153" s="151">
        <v>0</v>
      </c>
      <c r="W153" s="47">
        <f t="shared" ref="W153:W170" si="43">X153*L153</f>
        <v>2240</v>
      </c>
      <c r="X153" s="495">
        <f t="shared" ref="X153:X170" si="44">S153*(1-V153/100)</f>
        <v>22.4</v>
      </c>
      <c r="Y153" s="513">
        <v>10.415308508352004</v>
      </c>
      <c r="Z153" s="30"/>
      <c r="AA153" s="30"/>
      <c r="AB153" s="30"/>
      <c r="AC153" s="30"/>
      <c r="AD153" s="30"/>
      <c r="AE153" s="30"/>
      <c r="AF153" s="30"/>
      <c r="AG153" s="48"/>
      <c r="AH153" s="120"/>
      <c r="AI153" s="23" t="s">
        <v>53</v>
      </c>
      <c r="AJ153" s="23"/>
      <c r="AK153" s="21"/>
      <c r="AL153" s="21"/>
      <c r="AM153" s="23"/>
      <c r="AN153" s="1"/>
      <c r="AO153" s="1"/>
    </row>
    <row r="154" spans="1:41" s="13" customFormat="1" ht="15.6" customHeight="1" outlineLevel="2" x14ac:dyDescent="0.25">
      <c r="A154" s="36"/>
      <c r="B154" s="32">
        <v>4048962420371</v>
      </c>
      <c r="C154" s="44" t="s">
        <v>1243</v>
      </c>
      <c r="D154" s="16"/>
      <c r="E154" s="265" t="s">
        <v>1244</v>
      </c>
      <c r="F154" s="171"/>
      <c r="G154" s="201"/>
      <c r="H154" s="201"/>
      <c r="I154" s="201"/>
      <c r="J154" s="200">
        <v>1</v>
      </c>
      <c r="K154" s="219" t="s">
        <v>101</v>
      </c>
      <c r="L154" s="18">
        <v>100</v>
      </c>
      <c r="M154" s="216" t="s">
        <v>101</v>
      </c>
      <c r="N154" s="18" t="s">
        <v>153</v>
      </c>
      <c r="O154" s="216"/>
      <c r="P154" s="216"/>
      <c r="Q154" s="219"/>
      <c r="R154" s="18">
        <f t="shared" si="41"/>
        <v>2320</v>
      </c>
      <c r="S154" s="77">
        <v>23.2</v>
      </c>
      <c r="T154" s="77">
        <f t="shared" si="42"/>
        <v>2807.2</v>
      </c>
      <c r="U154" s="77">
        <f t="shared" si="42"/>
        <v>28.071999999999999</v>
      </c>
      <c r="V154" s="151">
        <v>0</v>
      </c>
      <c r="W154" s="47">
        <f t="shared" si="43"/>
        <v>2320</v>
      </c>
      <c r="X154" s="495">
        <f t="shared" si="44"/>
        <v>23.2</v>
      </c>
      <c r="Y154" s="513">
        <v>10.786302347040001</v>
      </c>
      <c r="Z154" s="30"/>
      <c r="AA154" s="30"/>
      <c r="AB154" s="30"/>
      <c r="AC154" s="30"/>
      <c r="AD154" s="30"/>
      <c r="AE154" s="30"/>
      <c r="AF154" s="30"/>
      <c r="AG154" s="48"/>
      <c r="AH154" s="120"/>
      <c r="AI154" s="23" t="s">
        <v>53</v>
      </c>
      <c r="AJ154" s="23"/>
      <c r="AK154" s="21"/>
      <c r="AL154" s="21"/>
      <c r="AM154" s="23"/>
      <c r="AN154" s="1"/>
      <c r="AO154" s="1"/>
    </row>
    <row r="155" spans="1:41" s="13" customFormat="1" ht="15.6" customHeight="1" outlineLevel="2" x14ac:dyDescent="0.25">
      <c r="A155" s="36"/>
      <c r="B155" s="32">
        <v>4048962420388</v>
      </c>
      <c r="C155" s="44" t="s">
        <v>1245</v>
      </c>
      <c r="D155" s="16"/>
      <c r="E155" s="265" t="s">
        <v>1246</v>
      </c>
      <c r="F155" s="171"/>
      <c r="G155" s="201"/>
      <c r="H155" s="201"/>
      <c r="I155" s="201"/>
      <c r="J155" s="200">
        <v>1</v>
      </c>
      <c r="K155" s="219" t="s">
        <v>101</v>
      </c>
      <c r="L155" s="18">
        <v>100</v>
      </c>
      <c r="M155" s="216" t="s">
        <v>101</v>
      </c>
      <c r="N155" s="18" t="s">
        <v>153</v>
      </c>
      <c r="O155" s="216"/>
      <c r="P155" s="216"/>
      <c r="Q155" s="219"/>
      <c r="R155" s="18">
        <f t="shared" si="41"/>
        <v>2440</v>
      </c>
      <c r="S155" s="77">
        <v>24.4</v>
      </c>
      <c r="T155" s="77">
        <f t="shared" si="42"/>
        <v>2952.4</v>
      </c>
      <c r="U155" s="77">
        <f t="shared" si="42"/>
        <v>29.523999999999997</v>
      </c>
      <c r="V155" s="151">
        <v>0</v>
      </c>
      <c r="W155" s="47">
        <f t="shared" si="43"/>
        <v>2440</v>
      </c>
      <c r="X155" s="495">
        <f t="shared" si="44"/>
        <v>24.4</v>
      </c>
      <c r="Y155" s="513">
        <v>11.349663361344005</v>
      </c>
      <c r="Z155" s="30"/>
      <c r="AA155" s="30"/>
      <c r="AB155" s="30"/>
      <c r="AC155" s="30"/>
      <c r="AD155" s="30"/>
      <c r="AE155" s="30"/>
      <c r="AF155" s="30"/>
      <c r="AG155" s="48"/>
      <c r="AH155" s="120"/>
      <c r="AI155" s="23" t="s">
        <v>53</v>
      </c>
      <c r="AJ155" s="23"/>
      <c r="AK155" s="21"/>
      <c r="AL155" s="21"/>
      <c r="AM155" s="23"/>
      <c r="AN155" s="1"/>
      <c r="AO155" s="1"/>
    </row>
    <row r="156" spans="1:41" s="13" customFormat="1" ht="15.6" customHeight="1" outlineLevel="2" x14ac:dyDescent="0.25">
      <c r="A156" s="36"/>
      <c r="B156" s="32">
        <v>4048962420395</v>
      </c>
      <c r="C156" s="44" t="s">
        <v>1247</v>
      </c>
      <c r="D156" s="16"/>
      <c r="E156" s="265" t="s">
        <v>1248</v>
      </c>
      <c r="F156" s="171"/>
      <c r="G156" s="201"/>
      <c r="H156" s="201"/>
      <c r="I156" s="201"/>
      <c r="J156" s="200">
        <v>1</v>
      </c>
      <c r="K156" s="219" t="s">
        <v>101</v>
      </c>
      <c r="L156" s="18">
        <v>100</v>
      </c>
      <c r="M156" s="216" t="s">
        <v>101</v>
      </c>
      <c r="N156" s="18" t="s">
        <v>153</v>
      </c>
      <c r="O156" s="216"/>
      <c r="P156" s="216"/>
      <c r="Q156" s="219"/>
      <c r="R156" s="18">
        <f t="shared" si="41"/>
        <v>2630</v>
      </c>
      <c r="S156" s="77">
        <v>26.3</v>
      </c>
      <c r="T156" s="77">
        <f t="shared" si="42"/>
        <v>3182.2999999999997</v>
      </c>
      <c r="U156" s="77">
        <f t="shared" si="42"/>
        <v>31.823</v>
      </c>
      <c r="V156" s="151">
        <v>0</v>
      </c>
      <c r="W156" s="47">
        <f t="shared" si="43"/>
        <v>2630</v>
      </c>
      <c r="X156" s="495">
        <f t="shared" si="44"/>
        <v>26.3</v>
      </c>
      <c r="Y156" s="513">
        <v>12.229056164160003</v>
      </c>
      <c r="Z156" s="30"/>
      <c r="AA156" s="30"/>
      <c r="AB156" s="30"/>
      <c r="AC156" s="30"/>
      <c r="AD156" s="30"/>
      <c r="AE156" s="30"/>
      <c r="AF156" s="30"/>
      <c r="AG156" s="48"/>
      <c r="AH156" s="120"/>
      <c r="AI156" s="23" t="s">
        <v>53</v>
      </c>
      <c r="AJ156" s="23"/>
      <c r="AK156" s="21"/>
      <c r="AL156" s="21"/>
      <c r="AM156" s="23"/>
      <c r="AN156" s="1"/>
      <c r="AO156" s="1"/>
    </row>
    <row r="157" spans="1:41" s="13" customFormat="1" ht="15.6" customHeight="1" outlineLevel="2" x14ac:dyDescent="0.25">
      <c r="A157" s="36"/>
      <c r="B157" s="32">
        <v>4048962420401</v>
      </c>
      <c r="C157" s="44" t="s">
        <v>1249</v>
      </c>
      <c r="D157" s="16"/>
      <c r="E157" s="265" t="s">
        <v>1250</v>
      </c>
      <c r="F157" s="171"/>
      <c r="G157" s="201"/>
      <c r="H157" s="201"/>
      <c r="I157" s="201"/>
      <c r="J157" s="200">
        <v>1</v>
      </c>
      <c r="K157" s="219" t="s">
        <v>101</v>
      </c>
      <c r="L157" s="18">
        <v>50</v>
      </c>
      <c r="M157" s="216" t="s">
        <v>101</v>
      </c>
      <c r="N157" s="18" t="s">
        <v>153</v>
      </c>
      <c r="O157" s="216"/>
      <c r="P157" s="216"/>
      <c r="Q157" s="219"/>
      <c r="R157" s="18">
        <f t="shared" si="41"/>
        <v>1620</v>
      </c>
      <c r="S157" s="77">
        <v>32.4</v>
      </c>
      <c r="T157" s="77">
        <f t="shared" si="42"/>
        <v>1960.2</v>
      </c>
      <c r="U157" s="77">
        <f t="shared" si="42"/>
        <v>39.204000000000001</v>
      </c>
      <c r="V157" s="151">
        <v>0</v>
      </c>
      <c r="W157" s="47">
        <f t="shared" si="43"/>
        <v>1620</v>
      </c>
      <c r="X157" s="495">
        <f t="shared" si="44"/>
        <v>32.4</v>
      </c>
      <c r="Y157" s="513">
        <v>15.073342260768005</v>
      </c>
      <c r="Z157" s="30"/>
      <c r="AA157" s="30"/>
      <c r="AB157" s="30"/>
      <c r="AC157" s="30"/>
      <c r="AD157" s="30"/>
      <c r="AE157" s="30"/>
      <c r="AF157" s="30"/>
      <c r="AG157" s="48"/>
      <c r="AH157" s="120"/>
      <c r="AI157" s="23" t="s">
        <v>53</v>
      </c>
      <c r="AJ157" s="23"/>
      <c r="AK157" s="21"/>
      <c r="AL157" s="21"/>
      <c r="AM157" s="23"/>
      <c r="AN157" s="1"/>
      <c r="AO157" s="1"/>
    </row>
    <row r="158" spans="1:41" s="13" customFormat="1" ht="15.6" customHeight="1" outlineLevel="2" x14ac:dyDescent="0.25">
      <c r="A158" s="36"/>
      <c r="B158" s="32">
        <v>4048962420418</v>
      </c>
      <c r="C158" s="44" t="s">
        <v>1251</v>
      </c>
      <c r="D158" s="16"/>
      <c r="E158" s="265" t="s">
        <v>1252</v>
      </c>
      <c r="F158" s="171"/>
      <c r="G158" s="201"/>
      <c r="H158" s="201"/>
      <c r="I158" s="201"/>
      <c r="J158" s="200">
        <v>1</v>
      </c>
      <c r="K158" s="219" t="s">
        <v>101</v>
      </c>
      <c r="L158" s="18">
        <v>50</v>
      </c>
      <c r="M158" s="216" t="s">
        <v>101</v>
      </c>
      <c r="N158" s="18" t="s">
        <v>153</v>
      </c>
      <c r="O158" s="216"/>
      <c r="P158" s="216"/>
      <c r="Q158" s="219"/>
      <c r="R158" s="18">
        <f t="shared" si="41"/>
        <v>1650</v>
      </c>
      <c r="S158" s="77">
        <v>33</v>
      </c>
      <c r="T158" s="77">
        <f t="shared" si="42"/>
        <v>1996.5</v>
      </c>
      <c r="U158" s="77">
        <f t="shared" si="42"/>
        <v>39.93</v>
      </c>
      <c r="V158" s="151">
        <v>0</v>
      </c>
      <c r="W158" s="47">
        <f t="shared" si="43"/>
        <v>1650</v>
      </c>
      <c r="X158" s="495">
        <f t="shared" si="44"/>
        <v>33</v>
      </c>
      <c r="Y158" s="513">
        <v>15.361893024192002</v>
      </c>
      <c r="Z158" s="30"/>
      <c r="AA158" s="30"/>
      <c r="AB158" s="30"/>
      <c r="AC158" s="30"/>
      <c r="AD158" s="30"/>
      <c r="AE158" s="30"/>
      <c r="AF158" s="30"/>
      <c r="AG158" s="48"/>
      <c r="AH158" s="120"/>
      <c r="AI158" s="23" t="s">
        <v>53</v>
      </c>
      <c r="AJ158" s="23"/>
      <c r="AK158" s="21"/>
      <c r="AL158" s="21"/>
      <c r="AM158" s="23"/>
      <c r="AN158" s="1"/>
      <c r="AO158" s="1"/>
    </row>
    <row r="159" spans="1:41" s="13" customFormat="1" ht="15.6" customHeight="1" outlineLevel="2" x14ac:dyDescent="0.25">
      <c r="A159" s="36"/>
      <c r="B159" s="32">
        <v>4048962420425</v>
      </c>
      <c r="C159" s="44" t="s">
        <v>1253</v>
      </c>
      <c r="D159" s="16"/>
      <c r="E159" s="265" t="s">
        <v>1254</v>
      </c>
      <c r="F159" s="171"/>
      <c r="G159" s="201"/>
      <c r="H159" s="201"/>
      <c r="I159" s="201"/>
      <c r="J159" s="200">
        <v>1</v>
      </c>
      <c r="K159" s="219" t="s">
        <v>101</v>
      </c>
      <c r="L159" s="18">
        <v>50</v>
      </c>
      <c r="M159" s="216" t="s">
        <v>101</v>
      </c>
      <c r="N159" s="18" t="s">
        <v>153</v>
      </c>
      <c r="O159" s="216"/>
      <c r="P159" s="216"/>
      <c r="Q159" s="219"/>
      <c r="R159" s="18">
        <f t="shared" si="41"/>
        <v>1895</v>
      </c>
      <c r="S159" s="77">
        <v>37.9</v>
      </c>
      <c r="T159" s="77">
        <f t="shared" si="42"/>
        <v>2292.9499999999998</v>
      </c>
      <c r="U159" s="77">
        <f t="shared" si="42"/>
        <v>45.858999999999995</v>
      </c>
      <c r="V159" s="151">
        <v>0</v>
      </c>
      <c r="W159" s="47">
        <f t="shared" si="43"/>
        <v>1895</v>
      </c>
      <c r="X159" s="495">
        <f t="shared" si="44"/>
        <v>37.9</v>
      </c>
      <c r="Y159" s="513">
        <v>17.629077593952005</v>
      </c>
      <c r="Z159" s="30"/>
      <c r="AA159" s="30"/>
      <c r="AB159" s="30"/>
      <c r="AC159" s="30"/>
      <c r="AD159" s="30"/>
      <c r="AE159" s="30"/>
      <c r="AF159" s="30"/>
      <c r="AG159" s="48"/>
      <c r="AH159" s="120"/>
      <c r="AI159" s="23" t="s">
        <v>53</v>
      </c>
      <c r="AJ159" s="23"/>
      <c r="AK159" s="21"/>
      <c r="AL159" s="21"/>
      <c r="AM159" s="23"/>
      <c r="AN159" s="1"/>
      <c r="AO159" s="1"/>
    </row>
    <row r="160" spans="1:41" s="13" customFormat="1" ht="15.6" customHeight="1" outlineLevel="2" x14ac:dyDescent="0.25">
      <c r="A160" s="36"/>
      <c r="B160" s="32">
        <v>4048962420432</v>
      </c>
      <c r="C160" s="44" t="s">
        <v>1255</v>
      </c>
      <c r="D160" s="16"/>
      <c r="E160" s="265" t="s">
        <v>1256</v>
      </c>
      <c r="F160" s="171"/>
      <c r="G160" s="201"/>
      <c r="H160" s="201"/>
      <c r="I160" s="201"/>
      <c r="J160" s="200">
        <v>1</v>
      </c>
      <c r="K160" s="219" t="s">
        <v>101</v>
      </c>
      <c r="L160" s="18">
        <v>50</v>
      </c>
      <c r="M160" s="216" t="s">
        <v>101</v>
      </c>
      <c r="N160" s="18" t="s">
        <v>153</v>
      </c>
      <c r="O160" s="216"/>
      <c r="P160" s="216"/>
      <c r="Q160" s="219"/>
      <c r="R160" s="18">
        <f t="shared" si="41"/>
        <v>2050</v>
      </c>
      <c r="S160" s="77">
        <v>41</v>
      </c>
      <c r="T160" s="77">
        <f t="shared" si="42"/>
        <v>2480.5</v>
      </c>
      <c r="U160" s="77">
        <f t="shared" si="42"/>
        <v>49.61</v>
      </c>
      <c r="V160" s="151">
        <v>0</v>
      </c>
      <c r="W160" s="47">
        <f t="shared" si="43"/>
        <v>2050</v>
      </c>
      <c r="X160" s="495">
        <f t="shared" si="44"/>
        <v>41</v>
      </c>
      <c r="Y160" s="513">
        <v>19.071831411072008</v>
      </c>
      <c r="Z160" s="30"/>
      <c r="AA160" s="30"/>
      <c r="AB160" s="30"/>
      <c r="AC160" s="30"/>
      <c r="AD160" s="30"/>
      <c r="AE160" s="30"/>
      <c r="AF160" s="30"/>
      <c r="AG160" s="48"/>
      <c r="AH160" s="120"/>
      <c r="AI160" s="23" t="s">
        <v>53</v>
      </c>
      <c r="AJ160" s="23"/>
      <c r="AK160" s="21"/>
      <c r="AL160" s="21"/>
      <c r="AM160" s="23"/>
      <c r="AN160" s="1"/>
      <c r="AO160" s="1"/>
    </row>
    <row r="161" spans="1:41" s="13" customFormat="1" ht="15.6" customHeight="1" outlineLevel="2" x14ac:dyDescent="0.25">
      <c r="A161" s="36"/>
      <c r="B161" s="32">
        <v>4048962459371</v>
      </c>
      <c r="C161" s="44" t="s">
        <v>1257</v>
      </c>
      <c r="D161" s="16"/>
      <c r="E161" s="265" t="s">
        <v>1258</v>
      </c>
      <c r="F161" s="171"/>
      <c r="G161" s="201"/>
      <c r="H161" s="201"/>
      <c r="I161" s="201"/>
      <c r="J161" s="200">
        <v>1</v>
      </c>
      <c r="K161" s="219" t="s">
        <v>101</v>
      </c>
      <c r="L161" s="18">
        <v>50</v>
      </c>
      <c r="M161" s="216" t="s">
        <v>101</v>
      </c>
      <c r="N161" s="18" t="s">
        <v>153</v>
      </c>
      <c r="O161" s="216"/>
      <c r="P161" s="216"/>
      <c r="Q161" s="219"/>
      <c r="R161" s="18">
        <f t="shared" si="41"/>
        <v>2250</v>
      </c>
      <c r="S161" s="77">
        <v>45</v>
      </c>
      <c r="T161" s="77">
        <f t="shared" si="42"/>
        <v>2722.5</v>
      </c>
      <c r="U161" s="77">
        <f t="shared" si="42"/>
        <v>54.449999999999996</v>
      </c>
      <c r="V161" s="151">
        <v>0</v>
      </c>
      <c r="W161" s="47">
        <f t="shared" si="43"/>
        <v>2250</v>
      </c>
      <c r="X161" s="495">
        <f t="shared" si="44"/>
        <v>45</v>
      </c>
      <c r="Y161" s="513">
        <v>20.9401663758048</v>
      </c>
      <c r="Z161" s="30"/>
      <c r="AA161" s="30"/>
      <c r="AB161" s="30"/>
      <c r="AC161" s="30"/>
      <c r="AD161" s="30"/>
      <c r="AE161" s="30"/>
      <c r="AF161" s="30"/>
      <c r="AG161" s="48"/>
      <c r="AH161" s="120"/>
      <c r="AI161" s="23" t="s">
        <v>53</v>
      </c>
      <c r="AJ161" s="23"/>
      <c r="AK161" s="21"/>
      <c r="AL161" s="21"/>
      <c r="AM161" s="23"/>
      <c r="AN161" s="1"/>
      <c r="AO161" s="1"/>
    </row>
    <row r="162" spans="1:41" s="13" customFormat="1" ht="15.6" customHeight="1" outlineLevel="2" x14ac:dyDescent="0.25">
      <c r="A162" s="36"/>
      <c r="B162" s="32">
        <v>4048962459388</v>
      </c>
      <c r="C162" s="44" t="s">
        <v>1259</v>
      </c>
      <c r="D162" s="16"/>
      <c r="E162" s="265" t="s">
        <v>1260</v>
      </c>
      <c r="F162" s="171"/>
      <c r="G162" s="201"/>
      <c r="H162" s="201"/>
      <c r="I162" s="201"/>
      <c r="J162" s="200">
        <v>1</v>
      </c>
      <c r="K162" s="219" t="s">
        <v>101</v>
      </c>
      <c r="L162" s="18">
        <v>50</v>
      </c>
      <c r="M162" s="216" t="s">
        <v>101</v>
      </c>
      <c r="N162" s="18" t="s">
        <v>153</v>
      </c>
      <c r="O162" s="216"/>
      <c r="P162" s="216"/>
      <c r="Q162" s="219"/>
      <c r="R162" s="18">
        <f t="shared" si="41"/>
        <v>2505</v>
      </c>
      <c r="S162" s="77">
        <v>50.1</v>
      </c>
      <c r="T162" s="77">
        <f t="shared" si="42"/>
        <v>3031.0499999999997</v>
      </c>
      <c r="U162" s="77">
        <f t="shared" si="42"/>
        <v>60.621000000000002</v>
      </c>
      <c r="V162" s="151">
        <v>0</v>
      </c>
      <c r="W162" s="47">
        <f t="shared" si="43"/>
        <v>2505</v>
      </c>
      <c r="X162" s="495">
        <f t="shared" si="44"/>
        <v>50.1</v>
      </c>
      <c r="Y162" s="513">
        <v>23.287020935569927</v>
      </c>
      <c r="Z162" s="30"/>
      <c r="AA162" s="30"/>
      <c r="AB162" s="30"/>
      <c r="AC162" s="30"/>
      <c r="AD162" s="30"/>
      <c r="AE162" s="30"/>
      <c r="AF162" s="30"/>
      <c r="AG162" s="48"/>
      <c r="AH162" s="120"/>
      <c r="AI162" s="23" t="s">
        <v>53</v>
      </c>
      <c r="AJ162" s="23"/>
      <c r="AK162" s="21"/>
      <c r="AL162" s="21"/>
      <c r="AM162" s="23"/>
      <c r="AN162" s="1"/>
      <c r="AO162" s="1"/>
    </row>
    <row r="163" spans="1:41" s="13" customFormat="1" ht="15.6" customHeight="1" outlineLevel="2" x14ac:dyDescent="0.25">
      <c r="A163" s="36"/>
      <c r="B163" s="32">
        <v>4048962459395</v>
      </c>
      <c r="C163" s="44" t="s">
        <v>1261</v>
      </c>
      <c r="D163" s="16"/>
      <c r="E163" s="265" t="s">
        <v>1262</v>
      </c>
      <c r="F163" s="171"/>
      <c r="G163" s="201"/>
      <c r="H163" s="201"/>
      <c r="I163" s="201"/>
      <c r="J163" s="200">
        <v>1</v>
      </c>
      <c r="K163" s="219" t="s">
        <v>101</v>
      </c>
      <c r="L163" s="18">
        <v>50</v>
      </c>
      <c r="M163" s="216" t="s">
        <v>101</v>
      </c>
      <c r="N163" s="18" t="s">
        <v>153</v>
      </c>
      <c r="O163" s="216"/>
      <c r="P163" s="216"/>
      <c r="Q163" s="219"/>
      <c r="R163" s="18">
        <f t="shared" si="41"/>
        <v>3020</v>
      </c>
      <c r="S163" s="77">
        <v>60.4</v>
      </c>
      <c r="T163" s="77">
        <f t="shared" si="42"/>
        <v>3654.2</v>
      </c>
      <c r="U163" s="77">
        <f t="shared" si="42"/>
        <v>73.084000000000003</v>
      </c>
      <c r="V163" s="151">
        <v>0</v>
      </c>
      <c r="W163" s="47">
        <f t="shared" si="43"/>
        <v>3020</v>
      </c>
      <c r="X163" s="495">
        <f t="shared" si="44"/>
        <v>60.4</v>
      </c>
      <c r="Y163" s="513">
        <v>28.110390528015369</v>
      </c>
      <c r="Z163" s="30"/>
      <c r="AA163" s="30"/>
      <c r="AB163" s="30"/>
      <c r="AC163" s="30"/>
      <c r="AD163" s="30"/>
      <c r="AE163" s="30"/>
      <c r="AF163" s="30"/>
      <c r="AG163" s="48"/>
      <c r="AH163" s="120"/>
      <c r="AI163" s="23" t="s">
        <v>53</v>
      </c>
      <c r="AJ163" s="23"/>
      <c r="AK163" s="21"/>
      <c r="AL163" s="21"/>
      <c r="AM163" s="23"/>
      <c r="AN163" s="1"/>
      <c r="AO163" s="1"/>
    </row>
    <row r="164" spans="1:41" s="13" customFormat="1" ht="15.6" customHeight="1" outlineLevel="2" x14ac:dyDescent="0.25">
      <c r="A164" s="36"/>
      <c r="B164" s="32">
        <v>4048962459401</v>
      </c>
      <c r="C164" s="44" t="s">
        <v>1263</v>
      </c>
      <c r="D164" s="16"/>
      <c r="E164" s="265" t="s">
        <v>1264</v>
      </c>
      <c r="F164" s="171"/>
      <c r="G164" s="201"/>
      <c r="H164" s="201"/>
      <c r="I164" s="201"/>
      <c r="J164" s="200">
        <v>1</v>
      </c>
      <c r="K164" s="219" t="s">
        <v>101</v>
      </c>
      <c r="L164" s="18">
        <v>50</v>
      </c>
      <c r="M164" s="216" t="s">
        <v>101</v>
      </c>
      <c r="N164" s="18" t="s">
        <v>153</v>
      </c>
      <c r="O164" s="216"/>
      <c r="P164" s="216"/>
      <c r="Q164" s="219"/>
      <c r="R164" s="18">
        <f t="shared" si="41"/>
        <v>3400</v>
      </c>
      <c r="S164" s="77">
        <v>68</v>
      </c>
      <c r="T164" s="77">
        <f t="shared" si="42"/>
        <v>4114</v>
      </c>
      <c r="U164" s="77">
        <f t="shared" si="42"/>
        <v>82.28</v>
      </c>
      <c r="V164" s="151">
        <v>0</v>
      </c>
      <c r="W164" s="47">
        <f t="shared" si="43"/>
        <v>3400</v>
      </c>
      <c r="X164" s="495">
        <f t="shared" si="44"/>
        <v>68</v>
      </c>
      <c r="Y164" s="513">
        <v>31.637155391308806</v>
      </c>
      <c r="Z164" s="30"/>
      <c r="AA164" s="30"/>
      <c r="AB164" s="30"/>
      <c r="AC164" s="30"/>
      <c r="AD164" s="30"/>
      <c r="AE164" s="30"/>
      <c r="AF164" s="30"/>
      <c r="AG164" s="48"/>
      <c r="AH164" s="120"/>
      <c r="AI164" s="23" t="s">
        <v>53</v>
      </c>
      <c r="AJ164" s="23"/>
      <c r="AK164" s="21"/>
      <c r="AL164" s="21"/>
      <c r="AM164" s="23"/>
      <c r="AN164" s="1"/>
      <c r="AO164" s="1"/>
    </row>
    <row r="165" spans="1:41" s="13" customFormat="1" ht="15.6" customHeight="1" outlineLevel="2" x14ac:dyDescent="0.25">
      <c r="A165" s="36"/>
      <c r="B165" s="32">
        <v>4048962459418</v>
      </c>
      <c r="C165" s="44" t="s">
        <v>1265</v>
      </c>
      <c r="D165" s="16"/>
      <c r="E165" s="265" t="s">
        <v>1266</v>
      </c>
      <c r="F165" s="171"/>
      <c r="G165" s="201"/>
      <c r="H165" s="201"/>
      <c r="I165" s="201"/>
      <c r="J165" s="200">
        <v>1</v>
      </c>
      <c r="K165" s="219" t="s">
        <v>101</v>
      </c>
      <c r="L165" s="18">
        <v>50</v>
      </c>
      <c r="M165" s="216" t="s">
        <v>101</v>
      </c>
      <c r="N165" s="18" t="s">
        <v>153</v>
      </c>
      <c r="O165" s="216"/>
      <c r="P165" s="216"/>
      <c r="Q165" s="219"/>
      <c r="R165" s="18">
        <f t="shared" si="41"/>
        <v>3775</v>
      </c>
      <c r="S165" s="77">
        <v>75.5</v>
      </c>
      <c r="T165" s="77">
        <f t="shared" si="42"/>
        <v>4567.75</v>
      </c>
      <c r="U165" s="77">
        <f t="shared" si="42"/>
        <v>91.355000000000004</v>
      </c>
      <c r="V165" s="151">
        <v>0</v>
      </c>
      <c r="W165" s="47">
        <f t="shared" si="43"/>
        <v>3775</v>
      </c>
      <c r="X165" s="495">
        <f t="shared" si="44"/>
        <v>75.5</v>
      </c>
      <c r="Y165" s="513">
        <v>35.137988160019212</v>
      </c>
      <c r="Z165" s="30"/>
      <c r="AA165" s="30"/>
      <c r="AB165" s="30"/>
      <c r="AC165" s="30"/>
      <c r="AD165" s="30"/>
      <c r="AE165" s="30"/>
      <c r="AF165" s="30"/>
      <c r="AG165" s="48"/>
      <c r="AH165" s="120"/>
      <c r="AI165" s="23" t="s">
        <v>53</v>
      </c>
      <c r="AJ165" s="23"/>
      <c r="AK165" s="21"/>
      <c r="AL165" s="21"/>
      <c r="AM165" s="23"/>
      <c r="AN165" s="1"/>
      <c r="AO165" s="1"/>
    </row>
    <row r="166" spans="1:41" s="13" customFormat="1" ht="15.6" customHeight="1" outlineLevel="2" x14ac:dyDescent="0.25">
      <c r="A166" s="36"/>
      <c r="B166" s="32">
        <v>4048962459425</v>
      </c>
      <c r="C166" s="44" t="s">
        <v>1267</v>
      </c>
      <c r="D166" s="16"/>
      <c r="E166" s="265" t="s">
        <v>1268</v>
      </c>
      <c r="F166" s="171"/>
      <c r="G166" s="201"/>
      <c r="H166" s="201"/>
      <c r="I166" s="201"/>
      <c r="J166" s="200">
        <v>1</v>
      </c>
      <c r="K166" s="219" t="s">
        <v>101</v>
      </c>
      <c r="L166" s="18">
        <v>50</v>
      </c>
      <c r="M166" s="216" t="s">
        <v>101</v>
      </c>
      <c r="N166" s="18" t="s">
        <v>153</v>
      </c>
      <c r="O166" s="216"/>
      <c r="P166" s="216"/>
      <c r="Q166" s="219"/>
      <c r="R166" s="18">
        <f t="shared" si="41"/>
        <v>4105</v>
      </c>
      <c r="S166" s="77">
        <v>82.1</v>
      </c>
      <c r="T166" s="77">
        <f t="shared" si="42"/>
        <v>4967.05</v>
      </c>
      <c r="U166" s="77">
        <f t="shared" si="42"/>
        <v>99.340999999999994</v>
      </c>
      <c r="V166" s="151">
        <v>0</v>
      </c>
      <c r="W166" s="47">
        <f t="shared" si="43"/>
        <v>4105</v>
      </c>
      <c r="X166" s="495">
        <f t="shared" si="44"/>
        <v>82.1</v>
      </c>
      <c r="Y166" s="513">
        <v>38.197975320817932</v>
      </c>
      <c r="Z166" s="30"/>
      <c r="AA166" s="30"/>
      <c r="AB166" s="30"/>
      <c r="AC166" s="30"/>
      <c r="AD166" s="30"/>
      <c r="AE166" s="30"/>
      <c r="AF166" s="30"/>
      <c r="AG166" s="48"/>
      <c r="AH166" s="120"/>
      <c r="AI166" s="23" t="s">
        <v>53</v>
      </c>
      <c r="AJ166" s="23"/>
      <c r="AK166" s="21"/>
      <c r="AL166" s="21"/>
      <c r="AM166" s="23"/>
      <c r="AN166" s="1"/>
      <c r="AO166" s="1"/>
    </row>
    <row r="167" spans="1:41" s="13" customFormat="1" ht="15.6" customHeight="1" outlineLevel="2" x14ac:dyDescent="0.25">
      <c r="A167" s="36"/>
      <c r="B167" s="32">
        <v>4048962466232</v>
      </c>
      <c r="C167" s="44" t="s">
        <v>1269</v>
      </c>
      <c r="D167" s="16"/>
      <c r="E167" s="265" t="s">
        <v>1270</v>
      </c>
      <c r="G167" s="201"/>
      <c r="H167" s="201"/>
      <c r="I167" s="201"/>
      <c r="J167" s="200">
        <v>1</v>
      </c>
      <c r="K167" s="219" t="s">
        <v>101</v>
      </c>
      <c r="L167" s="18">
        <v>50</v>
      </c>
      <c r="M167" s="216" t="s">
        <v>101</v>
      </c>
      <c r="N167" s="18" t="s">
        <v>153</v>
      </c>
      <c r="O167" s="216"/>
      <c r="P167" s="216"/>
      <c r="Q167" s="219"/>
      <c r="R167" s="18">
        <f t="shared" si="41"/>
        <v>7734.9999999999991</v>
      </c>
      <c r="S167" s="77">
        <v>154.69999999999999</v>
      </c>
      <c r="T167" s="77">
        <f t="shared" si="42"/>
        <v>9359.3499999999985</v>
      </c>
      <c r="U167" s="77">
        <f t="shared" si="42"/>
        <v>187.18699999999998</v>
      </c>
      <c r="V167" s="151">
        <v>0</v>
      </c>
      <c r="W167" s="47">
        <f t="shared" si="43"/>
        <v>7734.9999999999991</v>
      </c>
      <c r="X167" s="495">
        <f t="shared" si="44"/>
        <v>154.69999999999999</v>
      </c>
      <c r="Y167" s="513">
        <v>71.933400000000006</v>
      </c>
      <c r="Z167" s="30"/>
      <c r="AA167" s="30"/>
      <c r="AB167" s="30"/>
      <c r="AC167" s="30"/>
      <c r="AD167" s="30"/>
      <c r="AE167" s="30"/>
      <c r="AF167" s="30"/>
      <c r="AG167" s="48"/>
      <c r="AH167" s="120"/>
      <c r="AI167" s="23" t="s">
        <v>53</v>
      </c>
      <c r="AJ167" s="23"/>
      <c r="AK167" s="21"/>
      <c r="AL167" s="21"/>
      <c r="AM167" s="23"/>
      <c r="AN167" s="1"/>
      <c r="AO167" s="1"/>
    </row>
    <row r="168" spans="1:41" s="13" customFormat="1" ht="15.6" customHeight="1" outlineLevel="2" x14ac:dyDescent="0.25">
      <c r="A168" s="36"/>
      <c r="B168" s="32">
        <v>4048962466249</v>
      </c>
      <c r="C168" s="44" t="s">
        <v>1271</v>
      </c>
      <c r="D168" s="16"/>
      <c r="E168" s="265" t="s">
        <v>1272</v>
      </c>
      <c r="F168" s="171"/>
      <c r="G168" s="201"/>
      <c r="H168" s="201"/>
      <c r="I168" s="201"/>
      <c r="J168" s="200">
        <v>1</v>
      </c>
      <c r="K168" s="219" t="s">
        <v>101</v>
      </c>
      <c r="L168" s="18">
        <v>50</v>
      </c>
      <c r="M168" s="216" t="s">
        <v>101</v>
      </c>
      <c r="N168" s="18" t="s">
        <v>153</v>
      </c>
      <c r="O168" s="216"/>
      <c r="P168" s="216"/>
      <c r="Q168" s="219"/>
      <c r="R168" s="18">
        <f t="shared" si="41"/>
        <v>8015.0000000000009</v>
      </c>
      <c r="S168" s="77">
        <v>160.30000000000001</v>
      </c>
      <c r="T168" s="77">
        <f t="shared" si="42"/>
        <v>9698.1500000000015</v>
      </c>
      <c r="U168" s="77">
        <f t="shared" si="42"/>
        <v>193.96299999999999</v>
      </c>
      <c r="V168" s="151">
        <v>0</v>
      </c>
      <c r="W168" s="47">
        <f t="shared" si="43"/>
        <v>8015.0000000000009</v>
      </c>
      <c r="X168" s="495">
        <f t="shared" si="44"/>
        <v>160.30000000000001</v>
      </c>
      <c r="Y168" s="513">
        <v>74.549160000000001</v>
      </c>
      <c r="Z168" s="30"/>
      <c r="AA168" s="30"/>
      <c r="AB168" s="30"/>
      <c r="AC168" s="30"/>
      <c r="AD168" s="30"/>
      <c r="AE168" s="30"/>
      <c r="AF168" s="30"/>
      <c r="AG168" s="48"/>
      <c r="AH168" s="120"/>
      <c r="AI168" s="23" t="s">
        <v>53</v>
      </c>
      <c r="AJ168" s="23"/>
      <c r="AK168" s="21"/>
      <c r="AL168" s="21"/>
      <c r="AM168" s="23"/>
      <c r="AN168" s="1"/>
      <c r="AO168" s="1"/>
    </row>
    <row r="169" spans="1:41" s="13" customFormat="1" ht="15.6" customHeight="1" outlineLevel="2" x14ac:dyDescent="0.25">
      <c r="A169" s="36"/>
      <c r="B169" s="32">
        <v>4048962466256</v>
      </c>
      <c r="C169" s="44" t="s">
        <v>1273</v>
      </c>
      <c r="D169" s="16"/>
      <c r="E169" s="265" t="s">
        <v>1274</v>
      </c>
      <c r="F169" s="171"/>
      <c r="G169" s="201"/>
      <c r="H169" s="201"/>
      <c r="I169" s="201"/>
      <c r="J169" s="200">
        <v>1</v>
      </c>
      <c r="K169" s="219" t="s">
        <v>101</v>
      </c>
      <c r="L169" s="18">
        <v>50</v>
      </c>
      <c r="M169" s="216" t="s">
        <v>101</v>
      </c>
      <c r="N169" s="18" t="s">
        <v>153</v>
      </c>
      <c r="O169" s="216"/>
      <c r="P169" s="216"/>
      <c r="Q169" s="219"/>
      <c r="R169" s="18">
        <f t="shared" si="41"/>
        <v>8295</v>
      </c>
      <c r="S169" s="77">
        <v>165.9</v>
      </c>
      <c r="T169" s="77">
        <f t="shared" si="42"/>
        <v>10036.949999999999</v>
      </c>
      <c r="U169" s="77">
        <f t="shared" si="42"/>
        <v>200.739</v>
      </c>
      <c r="V169" s="151">
        <v>0</v>
      </c>
      <c r="W169" s="47">
        <f t="shared" si="43"/>
        <v>8295</v>
      </c>
      <c r="X169" s="495">
        <f t="shared" si="44"/>
        <v>165.9</v>
      </c>
      <c r="Y169" s="513">
        <v>77.164920000000009</v>
      </c>
      <c r="Z169" s="30"/>
      <c r="AA169" s="30"/>
      <c r="AB169" s="30"/>
      <c r="AC169" s="30"/>
      <c r="AD169" s="30"/>
      <c r="AE169" s="30"/>
      <c r="AF169" s="30"/>
      <c r="AG169" s="48"/>
      <c r="AH169" s="120"/>
      <c r="AI169" s="23" t="s">
        <v>53</v>
      </c>
      <c r="AJ169" s="23"/>
      <c r="AK169" s="21"/>
      <c r="AL169" s="21"/>
      <c r="AM169" s="23"/>
      <c r="AN169" s="1"/>
      <c r="AO169" s="1"/>
    </row>
    <row r="170" spans="1:41" s="13" customFormat="1" ht="15.6" customHeight="1" outlineLevel="2" x14ac:dyDescent="0.25">
      <c r="A170" s="36"/>
      <c r="B170" s="32">
        <v>4048962466263</v>
      </c>
      <c r="C170" s="44" t="s">
        <v>1275</v>
      </c>
      <c r="D170" s="16"/>
      <c r="E170" s="265" t="s">
        <v>1276</v>
      </c>
      <c r="F170" s="171"/>
      <c r="G170" s="201"/>
      <c r="H170" s="201"/>
      <c r="I170" s="201"/>
      <c r="J170" s="200">
        <v>1</v>
      </c>
      <c r="K170" s="219" t="s">
        <v>101</v>
      </c>
      <c r="L170" s="18">
        <v>50</v>
      </c>
      <c r="M170" s="216" t="s">
        <v>101</v>
      </c>
      <c r="N170" s="18" t="s">
        <v>153</v>
      </c>
      <c r="O170" s="216"/>
      <c r="P170" s="216"/>
      <c r="Q170" s="219"/>
      <c r="R170" s="18">
        <f t="shared" si="41"/>
        <v>8575</v>
      </c>
      <c r="S170" s="77">
        <v>171.5</v>
      </c>
      <c r="T170" s="77">
        <f t="shared" si="42"/>
        <v>10375.75</v>
      </c>
      <c r="U170" s="77">
        <f t="shared" si="42"/>
        <v>207.51499999999999</v>
      </c>
      <c r="V170" s="151">
        <v>0</v>
      </c>
      <c r="W170" s="47">
        <f t="shared" si="43"/>
        <v>8575</v>
      </c>
      <c r="X170" s="495">
        <f t="shared" si="44"/>
        <v>171.5</v>
      </c>
      <c r="Y170" s="513">
        <v>79.780680000000004</v>
      </c>
      <c r="Z170" s="30"/>
      <c r="AA170" s="30"/>
      <c r="AB170" s="30"/>
      <c r="AC170" s="30"/>
      <c r="AD170" s="30"/>
      <c r="AE170" s="30"/>
      <c r="AF170" s="30"/>
      <c r="AG170" s="48"/>
      <c r="AH170" s="120"/>
      <c r="AI170" s="23" t="s">
        <v>53</v>
      </c>
      <c r="AJ170" s="23"/>
      <c r="AK170" s="21"/>
      <c r="AL170" s="21"/>
      <c r="AM170" s="23"/>
      <c r="AN170" s="1"/>
      <c r="AO170" s="1"/>
    </row>
    <row r="171" spans="1:41" s="13" customFormat="1" ht="57.6" customHeight="1" outlineLevel="1" x14ac:dyDescent="0.25">
      <c r="A171" s="36"/>
      <c r="B171" s="393" t="s">
        <v>1277</v>
      </c>
      <c r="C171" s="393"/>
      <c r="D171" s="393"/>
      <c r="E171" s="394"/>
      <c r="F171" s="211"/>
      <c r="G171" s="211"/>
      <c r="H171" s="211"/>
      <c r="I171" s="211"/>
      <c r="J171" s="214"/>
      <c r="K171" s="214"/>
      <c r="L171" s="367"/>
      <c r="M171" s="368"/>
      <c r="N171" s="367"/>
      <c r="O171" s="368"/>
      <c r="P171" s="368"/>
      <c r="Q171" s="214"/>
      <c r="R171" s="38"/>
      <c r="S171" s="38"/>
      <c r="T171" s="38"/>
      <c r="U171" s="38"/>
      <c r="V171" s="154"/>
      <c r="W171" s="154"/>
      <c r="X171" s="519"/>
      <c r="Y171" s="520"/>
      <c r="Z171" s="38"/>
      <c r="AA171" s="38"/>
      <c r="AB171" s="38"/>
      <c r="AC171" s="38"/>
      <c r="AD171" s="38"/>
      <c r="AE171" s="38"/>
      <c r="AF171" s="38"/>
      <c r="AG171" s="40"/>
      <c r="AH171" s="215"/>
      <c r="AI171" s="202"/>
      <c r="AJ171" s="202"/>
      <c r="AK171" s="212"/>
      <c r="AL171" s="212"/>
      <c r="AM171" s="213"/>
      <c r="AN171" s="1"/>
      <c r="AO171" s="1"/>
    </row>
    <row r="172" spans="1:41" s="13" customFormat="1" ht="15.6" customHeight="1" outlineLevel="2" x14ac:dyDescent="0.25">
      <c r="A172" s="36"/>
      <c r="B172" s="32">
        <v>4048962217513</v>
      </c>
      <c r="C172" s="44" t="s">
        <v>1278</v>
      </c>
      <c r="D172" s="16"/>
      <c r="E172" s="265" t="s">
        <v>1279</v>
      </c>
      <c r="F172" s="171"/>
      <c r="G172" s="201"/>
      <c r="H172" s="201"/>
      <c r="I172" s="201"/>
      <c r="J172" s="200">
        <v>1</v>
      </c>
      <c r="K172" s="219" t="s">
        <v>101</v>
      </c>
      <c r="L172" s="18">
        <v>1</v>
      </c>
      <c r="M172" s="216" t="s">
        <v>101</v>
      </c>
      <c r="N172" s="18"/>
      <c r="O172" s="216"/>
      <c r="P172" s="216"/>
      <c r="Q172" s="219"/>
      <c r="R172" s="18">
        <f>S172*L172</f>
        <v>3218.7</v>
      </c>
      <c r="S172" s="77">
        <v>3218.7</v>
      </c>
      <c r="T172" s="77">
        <f t="shared" ref="T172:U175" si="45">R172*1.21</f>
        <v>3894.6269999999995</v>
      </c>
      <c r="U172" s="77">
        <f t="shared" si="45"/>
        <v>3894.6269999999995</v>
      </c>
      <c r="V172" s="151">
        <v>0</v>
      </c>
      <c r="W172" s="47">
        <f>X172*L172</f>
        <v>3218.7</v>
      </c>
      <c r="X172" s="495">
        <f t="shared" ref="X172:X175" si="46">S172*(1-V172/100)</f>
        <v>3218.7</v>
      </c>
      <c r="Y172" s="513">
        <v>1497.0720083633537</v>
      </c>
      <c r="Z172" s="30"/>
      <c r="AA172" s="30"/>
      <c r="AB172" s="30"/>
      <c r="AC172" s="30"/>
      <c r="AD172" s="30"/>
      <c r="AE172" s="30"/>
      <c r="AF172" s="30"/>
      <c r="AG172" s="48"/>
      <c r="AH172" s="120"/>
      <c r="AI172" s="23" t="s">
        <v>53</v>
      </c>
      <c r="AJ172" s="23"/>
      <c r="AK172" s="21"/>
      <c r="AL172" s="21"/>
      <c r="AM172" s="23"/>
      <c r="AN172" s="1"/>
      <c r="AO172" s="1"/>
    </row>
    <row r="173" spans="1:41" s="13" customFormat="1" ht="15.6" customHeight="1" outlineLevel="2" x14ac:dyDescent="0.25">
      <c r="A173" s="36"/>
      <c r="B173" s="32">
        <v>4048962217520</v>
      </c>
      <c r="C173" s="44" t="s">
        <v>1280</v>
      </c>
      <c r="D173" s="16"/>
      <c r="E173" s="265" t="s">
        <v>1281</v>
      </c>
      <c r="F173" s="171"/>
      <c r="G173" s="201"/>
      <c r="H173" s="201"/>
      <c r="I173" s="201"/>
      <c r="J173" s="200">
        <v>1</v>
      </c>
      <c r="K173" s="219" t="s">
        <v>101</v>
      </c>
      <c r="L173" s="18">
        <v>1</v>
      </c>
      <c r="M173" s="216" t="s">
        <v>101</v>
      </c>
      <c r="N173" s="18"/>
      <c r="O173" s="216"/>
      <c r="P173" s="216"/>
      <c r="Q173" s="219"/>
      <c r="R173" s="18">
        <f>S173*L173</f>
        <v>3218.7</v>
      </c>
      <c r="S173" s="77">
        <v>3218.7</v>
      </c>
      <c r="T173" s="77">
        <f t="shared" si="45"/>
        <v>3894.6269999999995</v>
      </c>
      <c r="U173" s="77">
        <f t="shared" si="45"/>
        <v>3894.6269999999995</v>
      </c>
      <c r="V173" s="151">
        <v>0</v>
      </c>
      <c r="W173" s="47">
        <f>X173*L173</f>
        <v>3218.7</v>
      </c>
      <c r="X173" s="495">
        <f t="shared" si="46"/>
        <v>3218.7</v>
      </c>
      <c r="Y173" s="513">
        <v>1497.0720083633537</v>
      </c>
      <c r="Z173" s="30"/>
      <c r="AA173" s="30"/>
      <c r="AB173" s="30"/>
      <c r="AC173" s="30"/>
      <c r="AD173" s="30"/>
      <c r="AE173" s="30"/>
      <c r="AF173" s="30"/>
      <c r="AG173" s="48"/>
      <c r="AH173" s="120"/>
      <c r="AI173" s="23" t="s">
        <v>53</v>
      </c>
      <c r="AJ173" s="23"/>
      <c r="AK173" s="21"/>
      <c r="AL173" s="21"/>
      <c r="AM173" s="23"/>
      <c r="AN173" s="1"/>
      <c r="AO173" s="1"/>
    </row>
    <row r="174" spans="1:41" s="13" customFormat="1" ht="15.6" customHeight="1" outlineLevel="2" x14ac:dyDescent="0.25">
      <c r="A174" s="36"/>
      <c r="B174" s="32">
        <v>4048962225167</v>
      </c>
      <c r="C174" s="44" t="s">
        <v>1282</v>
      </c>
      <c r="D174" s="16"/>
      <c r="E174" s="265" t="s">
        <v>1283</v>
      </c>
      <c r="F174" s="171"/>
      <c r="G174" s="201"/>
      <c r="H174" s="201"/>
      <c r="I174" s="201"/>
      <c r="J174" s="200">
        <v>1</v>
      </c>
      <c r="K174" s="219" t="s">
        <v>101</v>
      </c>
      <c r="L174" s="18">
        <v>1</v>
      </c>
      <c r="M174" s="216" t="s">
        <v>101</v>
      </c>
      <c r="N174" s="18"/>
      <c r="O174" s="216"/>
      <c r="P174" s="216"/>
      <c r="Q174" s="219"/>
      <c r="R174" s="18">
        <f>S174*L174</f>
        <v>1320.5</v>
      </c>
      <c r="S174" s="77">
        <v>1320.5</v>
      </c>
      <c r="T174" s="77">
        <f t="shared" si="45"/>
        <v>1597.8050000000001</v>
      </c>
      <c r="U174" s="77">
        <f t="shared" si="45"/>
        <v>1597.8050000000001</v>
      </c>
      <c r="V174" s="151">
        <v>0</v>
      </c>
      <c r="W174" s="47">
        <f>X174*L174</f>
        <v>1320.5</v>
      </c>
      <c r="X174" s="495">
        <f t="shared" si="46"/>
        <v>1320.5</v>
      </c>
      <c r="Y174" s="513">
        <v>614.17692727672329</v>
      </c>
      <c r="Z174" s="30"/>
      <c r="AA174" s="30"/>
      <c r="AB174" s="30"/>
      <c r="AC174" s="30"/>
      <c r="AD174" s="30"/>
      <c r="AE174" s="30"/>
      <c r="AF174" s="30"/>
      <c r="AG174" s="48"/>
      <c r="AH174" s="120"/>
      <c r="AI174" s="23" t="s">
        <v>53</v>
      </c>
      <c r="AJ174" s="23"/>
      <c r="AK174" s="21"/>
      <c r="AL174" s="21"/>
      <c r="AM174" s="23"/>
      <c r="AN174" s="1"/>
      <c r="AO174" s="1"/>
    </row>
    <row r="175" spans="1:41" s="13" customFormat="1" ht="15.6" customHeight="1" outlineLevel="2" x14ac:dyDescent="0.25">
      <c r="A175" s="36"/>
      <c r="B175" s="32">
        <v>4048962225174</v>
      </c>
      <c r="C175" s="44" t="s">
        <v>1284</v>
      </c>
      <c r="D175" s="16"/>
      <c r="E175" s="265" t="s">
        <v>1285</v>
      </c>
      <c r="F175" s="171"/>
      <c r="G175" s="201"/>
      <c r="H175" s="201"/>
      <c r="I175" s="201"/>
      <c r="J175" s="200">
        <v>1</v>
      </c>
      <c r="K175" s="219" t="s">
        <v>101</v>
      </c>
      <c r="L175" s="18">
        <v>1</v>
      </c>
      <c r="M175" s="216" t="s">
        <v>101</v>
      </c>
      <c r="N175" s="18"/>
      <c r="O175" s="216"/>
      <c r="P175" s="216"/>
      <c r="Q175" s="219"/>
      <c r="R175" s="18">
        <f>S175*L175</f>
        <v>1478.5</v>
      </c>
      <c r="S175" s="77">
        <v>1478.5</v>
      </c>
      <c r="T175" s="77">
        <f t="shared" si="45"/>
        <v>1788.9849999999999</v>
      </c>
      <c r="U175" s="77">
        <f t="shared" si="45"/>
        <v>1788.9849999999999</v>
      </c>
      <c r="V175" s="151">
        <v>0</v>
      </c>
      <c r="W175" s="47">
        <f>X175*L175</f>
        <v>1478.5</v>
      </c>
      <c r="X175" s="495">
        <f t="shared" si="46"/>
        <v>1478.5</v>
      </c>
      <c r="Y175" s="513">
        <v>687.66818353205781</v>
      </c>
      <c r="Z175" s="30"/>
      <c r="AA175" s="30"/>
      <c r="AB175" s="30"/>
      <c r="AC175" s="30"/>
      <c r="AD175" s="30"/>
      <c r="AE175" s="30"/>
      <c r="AF175" s="30"/>
      <c r="AG175" s="48"/>
      <c r="AH175" s="120"/>
      <c r="AI175" s="23" t="s">
        <v>53</v>
      </c>
      <c r="AJ175" s="23"/>
      <c r="AK175" s="21"/>
      <c r="AL175" s="21"/>
      <c r="AM175" s="23"/>
      <c r="AN175" s="1"/>
      <c r="AO175" s="1"/>
    </row>
    <row r="176" spans="1:41" s="13" customFormat="1" ht="50.4" customHeight="1" outlineLevel="1" x14ac:dyDescent="0.25">
      <c r="A176" s="36"/>
      <c r="B176" s="393" t="s">
        <v>1286</v>
      </c>
      <c r="C176" s="393"/>
      <c r="D176" s="393"/>
      <c r="E176" s="394"/>
      <c r="F176" s="211"/>
      <c r="G176" s="211"/>
      <c r="H176" s="211"/>
      <c r="I176" s="211"/>
      <c r="J176" s="214"/>
      <c r="K176" s="214"/>
      <c r="L176" s="367"/>
      <c r="M176" s="368"/>
      <c r="N176" s="245"/>
      <c r="O176" s="368"/>
      <c r="P176" s="368"/>
      <c r="Q176" s="214"/>
      <c r="R176" s="38"/>
      <c r="S176" s="38"/>
      <c r="T176" s="38"/>
      <c r="U176" s="38"/>
      <c r="V176" s="154"/>
      <c r="W176" s="154"/>
      <c r="X176" s="519"/>
      <c r="Y176" s="520"/>
      <c r="Z176" s="38"/>
      <c r="AA176" s="38"/>
      <c r="AB176" s="38"/>
      <c r="AC176" s="38"/>
      <c r="AD176" s="38"/>
      <c r="AE176" s="38"/>
      <c r="AF176" s="38"/>
      <c r="AG176" s="40"/>
      <c r="AH176" s="215"/>
      <c r="AI176" s="202"/>
      <c r="AJ176" s="202"/>
      <c r="AK176" s="212"/>
      <c r="AL176" s="212"/>
      <c r="AM176" s="213"/>
      <c r="AN176" s="1"/>
      <c r="AO176" s="1"/>
    </row>
    <row r="177" spans="1:41" s="13" customFormat="1" ht="15.6" customHeight="1" outlineLevel="2" x14ac:dyDescent="0.25">
      <c r="A177" s="36"/>
      <c r="B177" s="32">
        <v>4048962289213</v>
      </c>
      <c r="C177" s="44" t="s">
        <v>1287</v>
      </c>
      <c r="D177" s="16"/>
      <c r="E177" s="265" t="s">
        <v>1288</v>
      </c>
      <c r="F177" s="171"/>
      <c r="G177" s="201"/>
      <c r="H177" s="201"/>
      <c r="I177" s="201"/>
      <c r="J177" s="200">
        <v>1</v>
      </c>
      <c r="K177" s="219" t="s">
        <v>101</v>
      </c>
      <c r="L177" s="18">
        <v>200</v>
      </c>
      <c r="M177" s="216" t="s">
        <v>101</v>
      </c>
      <c r="N177" s="18" t="s">
        <v>153</v>
      </c>
      <c r="O177" s="216"/>
      <c r="P177" s="216"/>
      <c r="Q177" s="219"/>
      <c r="R177" s="18">
        <f>S177*L177</f>
        <v>500</v>
      </c>
      <c r="S177" s="77">
        <v>2.5</v>
      </c>
      <c r="T177" s="77">
        <f t="shared" ref="T177:U179" si="47">R177*1.21</f>
        <v>605</v>
      </c>
      <c r="U177" s="77">
        <f t="shared" si="47"/>
        <v>3.0249999999999999</v>
      </c>
      <c r="V177" s="151">
        <v>0</v>
      </c>
      <c r="W177" s="47">
        <f>X177*L177</f>
        <v>500</v>
      </c>
      <c r="X177" s="495">
        <f t="shared" ref="X177:X179" si="48">S177*(1-V177/100)</f>
        <v>2.5</v>
      </c>
      <c r="Y177" s="513">
        <v>1.1852242573363201</v>
      </c>
      <c r="Z177" s="30"/>
      <c r="AA177" s="30"/>
      <c r="AB177" s="30"/>
      <c r="AC177" s="30"/>
      <c r="AD177" s="30"/>
      <c r="AE177" s="30"/>
      <c r="AF177" s="30"/>
      <c r="AG177" s="48"/>
      <c r="AH177" s="120"/>
      <c r="AI177" s="23" t="s">
        <v>53</v>
      </c>
      <c r="AJ177" s="23"/>
      <c r="AK177" s="21"/>
      <c r="AL177" s="21"/>
      <c r="AM177" s="23"/>
      <c r="AN177" s="1"/>
      <c r="AO177" s="1"/>
    </row>
    <row r="178" spans="1:41" s="13" customFormat="1" ht="15.6" customHeight="1" outlineLevel="2" x14ac:dyDescent="0.25">
      <c r="A178" s="36"/>
      <c r="B178" s="32">
        <v>8592541001698</v>
      </c>
      <c r="C178" s="44" t="s">
        <v>1289</v>
      </c>
      <c r="D178" s="16"/>
      <c r="E178" s="265" t="s">
        <v>1290</v>
      </c>
      <c r="F178" s="171"/>
      <c r="G178" s="201"/>
      <c r="H178" s="201"/>
      <c r="I178" s="201"/>
      <c r="J178" s="200">
        <v>1</v>
      </c>
      <c r="K178" s="219" t="s">
        <v>101</v>
      </c>
      <c r="L178" s="18">
        <v>200</v>
      </c>
      <c r="M178" s="216" t="s">
        <v>101</v>
      </c>
      <c r="N178" s="18" t="s">
        <v>153</v>
      </c>
      <c r="O178" s="216"/>
      <c r="P178" s="216"/>
      <c r="Q178" s="219"/>
      <c r="R178" s="18">
        <f>S178*L178</f>
        <v>640</v>
      </c>
      <c r="S178" s="77">
        <v>3.2</v>
      </c>
      <c r="T178" s="77">
        <f t="shared" si="47"/>
        <v>774.4</v>
      </c>
      <c r="U178" s="77">
        <f t="shared" si="47"/>
        <v>3.8719999999999999</v>
      </c>
      <c r="V178" s="151">
        <v>0</v>
      </c>
      <c r="W178" s="47">
        <f>X178*L178</f>
        <v>640</v>
      </c>
      <c r="X178" s="495">
        <f t="shared" si="48"/>
        <v>3.2</v>
      </c>
      <c r="Y178" s="513">
        <v>1.4743033444915203</v>
      </c>
      <c r="Z178" s="30"/>
      <c r="AA178" s="30"/>
      <c r="AB178" s="30"/>
      <c r="AC178" s="30"/>
      <c r="AD178" s="30"/>
      <c r="AE178" s="30"/>
      <c r="AF178" s="30"/>
      <c r="AG178" s="48"/>
      <c r="AH178" s="120"/>
      <c r="AI178" s="23" t="s">
        <v>53</v>
      </c>
      <c r="AJ178" s="23"/>
      <c r="AK178" s="21"/>
      <c r="AL178" s="21"/>
      <c r="AM178" s="23"/>
      <c r="AN178" s="1"/>
      <c r="AO178" s="1"/>
    </row>
    <row r="179" spans="1:41" s="13" customFormat="1" ht="15.6" customHeight="1" outlineLevel="2" x14ac:dyDescent="0.25">
      <c r="A179" s="36"/>
      <c r="B179" s="32">
        <v>4048962264838</v>
      </c>
      <c r="C179" s="44" t="s">
        <v>1291</v>
      </c>
      <c r="D179" s="16"/>
      <c r="E179" s="265" t="s">
        <v>1292</v>
      </c>
      <c r="F179" s="171"/>
      <c r="G179" s="201"/>
      <c r="H179" s="201"/>
      <c r="I179" s="201"/>
      <c r="J179" s="200">
        <v>1</v>
      </c>
      <c r="K179" s="219" t="s">
        <v>101</v>
      </c>
      <c r="L179" s="18">
        <v>100</v>
      </c>
      <c r="M179" s="216" t="s">
        <v>101</v>
      </c>
      <c r="N179" s="18" t="s">
        <v>153</v>
      </c>
      <c r="O179" s="216"/>
      <c r="P179" s="216"/>
      <c r="Q179" s="219"/>
      <c r="R179" s="18">
        <f>S179*L179</f>
        <v>340</v>
      </c>
      <c r="S179" s="77">
        <v>3.4</v>
      </c>
      <c r="T179" s="77">
        <f t="shared" si="47"/>
        <v>411.4</v>
      </c>
      <c r="U179" s="77">
        <f t="shared" si="47"/>
        <v>4.1139999999999999</v>
      </c>
      <c r="V179" s="151">
        <v>0</v>
      </c>
      <c r="W179" s="47">
        <f>X179*L179</f>
        <v>340</v>
      </c>
      <c r="X179" s="495">
        <f t="shared" si="48"/>
        <v>3.4</v>
      </c>
      <c r="Y179" s="513">
        <v>1.6043889337113604</v>
      </c>
      <c r="Z179" s="30"/>
      <c r="AA179" s="30"/>
      <c r="AB179" s="30"/>
      <c r="AC179" s="30"/>
      <c r="AD179" s="30"/>
      <c r="AE179" s="30"/>
      <c r="AF179" s="30"/>
      <c r="AG179" s="48"/>
      <c r="AH179" s="120"/>
      <c r="AI179" s="23" t="s">
        <v>53</v>
      </c>
      <c r="AJ179" s="23"/>
      <c r="AK179" s="21"/>
      <c r="AL179" s="21"/>
      <c r="AM179" s="23"/>
      <c r="AN179" s="1"/>
      <c r="AO179" s="1"/>
    </row>
    <row r="180" spans="1:41" s="13" customFormat="1" ht="64.349999999999994" customHeight="1" outlineLevel="1" x14ac:dyDescent="0.25">
      <c r="A180" s="36"/>
      <c r="B180" s="393" t="s">
        <v>1293</v>
      </c>
      <c r="C180" s="393"/>
      <c r="D180" s="393"/>
      <c r="E180" s="394"/>
      <c r="F180" s="211"/>
      <c r="G180" s="211"/>
      <c r="H180" s="211"/>
      <c r="I180" s="211"/>
      <c r="J180" s="214"/>
      <c r="K180" s="214"/>
      <c r="L180" s="367"/>
      <c r="M180" s="368"/>
      <c r="N180" s="245"/>
      <c r="O180" s="368"/>
      <c r="P180" s="368"/>
      <c r="Q180" s="214"/>
      <c r="R180" s="38"/>
      <c r="S180" s="38"/>
      <c r="T180" s="38"/>
      <c r="U180" s="38"/>
      <c r="V180" s="154"/>
      <c r="W180" s="154"/>
      <c r="X180" s="519"/>
      <c r="Y180" s="520"/>
      <c r="Z180" s="38"/>
      <c r="AA180" s="38"/>
      <c r="AB180" s="38"/>
      <c r="AC180" s="38"/>
      <c r="AD180" s="38"/>
      <c r="AE180" s="38"/>
      <c r="AF180" s="38"/>
      <c r="AG180" s="40"/>
      <c r="AH180" s="215"/>
      <c r="AI180" s="202"/>
      <c r="AJ180" s="202"/>
      <c r="AK180" s="212"/>
      <c r="AL180" s="212"/>
      <c r="AM180" s="213"/>
      <c r="AN180" s="1"/>
      <c r="AO180" s="1"/>
    </row>
    <row r="181" spans="1:41" s="13" customFormat="1" ht="15.6" customHeight="1" outlineLevel="2" x14ac:dyDescent="0.25">
      <c r="A181" s="36"/>
      <c r="B181" s="32">
        <v>4048962202649</v>
      </c>
      <c r="C181" s="44" t="s">
        <v>1294</v>
      </c>
      <c r="D181" s="16"/>
      <c r="E181" s="265" t="s">
        <v>1295</v>
      </c>
      <c r="F181" s="171"/>
      <c r="G181" s="201"/>
      <c r="H181" s="201"/>
      <c r="I181" s="201"/>
      <c r="J181" s="200">
        <v>1</v>
      </c>
      <c r="K181" s="219" t="s">
        <v>101</v>
      </c>
      <c r="L181" s="18">
        <v>100</v>
      </c>
      <c r="M181" s="216" t="s">
        <v>101</v>
      </c>
      <c r="N181" s="18" t="s">
        <v>153</v>
      </c>
      <c r="O181" s="216"/>
      <c r="P181" s="216"/>
      <c r="Q181" s="219"/>
      <c r="R181" s="18">
        <f t="shared" ref="R181:R187" si="49">S181*L181</f>
        <v>2400</v>
      </c>
      <c r="S181" s="77">
        <v>24</v>
      </c>
      <c r="T181" s="77">
        <f t="shared" ref="T181:U187" si="50">R181*1.21</f>
        <v>2904</v>
      </c>
      <c r="U181" s="77">
        <f t="shared" si="50"/>
        <v>29.04</v>
      </c>
      <c r="V181" s="151">
        <v>0</v>
      </c>
      <c r="W181" s="47">
        <f t="shared" ref="W181:W187" si="51">X181*L181</f>
        <v>2400</v>
      </c>
      <c r="X181" s="495">
        <f t="shared" ref="X181:X187" si="52">S181*(1-V181/100)</f>
        <v>24</v>
      </c>
      <c r="Y181" s="513">
        <v>11.170146013266152</v>
      </c>
      <c r="Z181" s="30"/>
      <c r="AA181" s="30"/>
      <c r="AB181" s="30"/>
      <c r="AC181" s="30"/>
      <c r="AD181" s="30"/>
      <c r="AE181" s="30"/>
      <c r="AF181" s="30"/>
      <c r="AG181" s="48"/>
      <c r="AH181" s="120"/>
      <c r="AI181" s="23" t="s">
        <v>53</v>
      </c>
      <c r="AJ181" s="23"/>
      <c r="AK181" s="21"/>
      <c r="AL181" s="21"/>
      <c r="AM181" s="23"/>
      <c r="AN181" s="1"/>
      <c r="AO181" s="1"/>
    </row>
    <row r="182" spans="1:41" s="13" customFormat="1" ht="15.6" customHeight="1" outlineLevel="2" x14ac:dyDescent="0.25">
      <c r="A182" s="36"/>
      <c r="B182" s="32">
        <v>4048962202656</v>
      </c>
      <c r="C182" s="44" t="s">
        <v>1296</v>
      </c>
      <c r="D182" s="16"/>
      <c r="E182" s="265" t="s">
        <v>1297</v>
      </c>
      <c r="F182" s="171"/>
      <c r="G182" s="201"/>
      <c r="H182" s="201"/>
      <c r="I182" s="201"/>
      <c r="J182" s="200">
        <v>1</v>
      </c>
      <c r="K182" s="219" t="s">
        <v>101</v>
      </c>
      <c r="L182" s="18">
        <v>100</v>
      </c>
      <c r="M182" s="216" t="s">
        <v>101</v>
      </c>
      <c r="N182" s="18" t="s">
        <v>153</v>
      </c>
      <c r="O182" s="216"/>
      <c r="P182" s="216"/>
      <c r="Q182" s="219"/>
      <c r="R182" s="18">
        <f t="shared" si="49"/>
        <v>2550</v>
      </c>
      <c r="S182" s="77">
        <v>25.5</v>
      </c>
      <c r="T182" s="77">
        <f t="shared" si="50"/>
        <v>3085.5</v>
      </c>
      <c r="U182" s="77">
        <f t="shared" si="50"/>
        <v>30.855</v>
      </c>
      <c r="V182" s="151">
        <v>0</v>
      </c>
      <c r="W182" s="47">
        <f t="shared" si="51"/>
        <v>2550</v>
      </c>
      <c r="X182" s="495">
        <f t="shared" si="52"/>
        <v>25.5</v>
      </c>
      <c r="Y182" s="513">
        <v>11.851252477489698</v>
      </c>
      <c r="Z182" s="30"/>
      <c r="AA182" s="30"/>
      <c r="AB182" s="30"/>
      <c r="AC182" s="30"/>
      <c r="AD182" s="30"/>
      <c r="AE182" s="30"/>
      <c r="AF182" s="30"/>
      <c r="AG182" s="48"/>
      <c r="AH182" s="120"/>
      <c r="AI182" s="23" t="s">
        <v>53</v>
      </c>
      <c r="AJ182" s="23"/>
      <c r="AK182" s="21"/>
      <c r="AL182" s="21"/>
      <c r="AM182" s="23"/>
      <c r="AN182" s="1"/>
      <c r="AO182" s="1"/>
    </row>
    <row r="183" spans="1:41" s="13" customFormat="1" ht="15.6" customHeight="1" outlineLevel="2" x14ac:dyDescent="0.25">
      <c r="A183" s="36"/>
      <c r="B183" s="32">
        <v>4048962202663</v>
      </c>
      <c r="C183" s="44" t="s">
        <v>1298</v>
      </c>
      <c r="D183" s="16"/>
      <c r="E183" s="265" t="s">
        <v>1299</v>
      </c>
      <c r="F183" s="171"/>
      <c r="G183" s="201"/>
      <c r="H183" s="201"/>
      <c r="I183" s="201"/>
      <c r="J183" s="200">
        <v>1</v>
      </c>
      <c r="K183" s="219" t="s">
        <v>101</v>
      </c>
      <c r="L183" s="18">
        <v>100</v>
      </c>
      <c r="M183" s="216" t="s">
        <v>101</v>
      </c>
      <c r="N183" s="18" t="s">
        <v>153</v>
      </c>
      <c r="O183" s="216"/>
      <c r="P183" s="216"/>
      <c r="Q183" s="219"/>
      <c r="R183" s="18">
        <f t="shared" si="49"/>
        <v>3200</v>
      </c>
      <c r="S183" s="77">
        <v>32</v>
      </c>
      <c r="T183" s="77">
        <f t="shared" si="50"/>
        <v>3872</v>
      </c>
      <c r="U183" s="77">
        <f t="shared" si="50"/>
        <v>38.72</v>
      </c>
      <c r="V183" s="151">
        <v>0</v>
      </c>
      <c r="W183" s="47">
        <f t="shared" si="51"/>
        <v>3200</v>
      </c>
      <c r="X183" s="495">
        <f t="shared" si="52"/>
        <v>32</v>
      </c>
      <c r="Y183" s="513">
        <v>14.887572988492803</v>
      </c>
      <c r="Z183" s="30"/>
      <c r="AA183" s="30"/>
      <c r="AB183" s="30"/>
      <c r="AC183" s="30"/>
      <c r="AD183" s="30"/>
      <c r="AE183" s="30"/>
      <c r="AF183" s="30"/>
      <c r="AG183" s="48"/>
      <c r="AH183" s="120"/>
      <c r="AI183" s="23" t="s">
        <v>53</v>
      </c>
      <c r="AJ183" s="23"/>
      <c r="AK183" s="21"/>
      <c r="AL183" s="21"/>
      <c r="AM183" s="23"/>
      <c r="AN183" s="1"/>
      <c r="AO183" s="1"/>
    </row>
    <row r="184" spans="1:41" s="13" customFormat="1" ht="15.6" customHeight="1" outlineLevel="2" x14ac:dyDescent="0.25">
      <c r="A184" s="36"/>
      <c r="B184" s="32">
        <v>4048962202670</v>
      </c>
      <c r="C184" s="44" t="s">
        <v>1300</v>
      </c>
      <c r="D184" s="16"/>
      <c r="E184" s="265" t="s">
        <v>1301</v>
      </c>
      <c r="F184" s="171"/>
      <c r="G184" s="201"/>
      <c r="H184" s="201"/>
      <c r="I184" s="201"/>
      <c r="J184" s="200">
        <v>1</v>
      </c>
      <c r="K184" s="219" t="s">
        <v>101</v>
      </c>
      <c r="L184" s="18">
        <v>200</v>
      </c>
      <c r="M184" s="216" t="s">
        <v>101</v>
      </c>
      <c r="N184" s="18" t="s">
        <v>153</v>
      </c>
      <c r="O184" s="216"/>
      <c r="P184" s="216"/>
      <c r="Q184" s="219"/>
      <c r="R184" s="18">
        <f t="shared" si="49"/>
        <v>500</v>
      </c>
      <c r="S184" s="77">
        <v>2.5</v>
      </c>
      <c r="T184" s="77">
        <f t="shared" si="50"/>
        <v>605</v>
      </c>
      <c r="U184" s="77">
        <f t="shared" si="50"/>
        <v>3.0249999999999999</v>
      </c>
      <c r="V184" s="151">
        <v>0</v>
      </c>
      <c r="W184" s="47">
        <f t="shared" si="51"/>
        <v>500</v>
      </c>
      <c r="X184" s="495">
        <f t="shared" si="52"/>
        <v>2.5</v>
      </c>
      <c r="Y184" s="513">
        <v>1.1761182660909315</v>
      </c>
      <c r="Z184" s="30"/>
      <c r="AA184" s="30"/>
      <c r="AB184" s="30"/>
      <c r="AC184" s="30"/>
      <c r="AD184" s="30"/>
      <c r="AE184" s="30"/>
      <c r="AF184" s="30"/>
      <c r="AG184" s="48"/>
      <c r="AH184" s="120"/>
      <c r="AI184" s="23" t="s">
        <v>53</v>
      </c>
      <c r="AJ184" s="23"/>
      <c r="AK184" s="21"/>
      <c r="AL184" s="21"/>
      <c r="AM184" s="23"/>
      <c r="AN184" s="1"/>
      <c r="AO184" s="1"/>
    </row>
    <row r="185" spans="1:41" s="13" customFormat="1" ht="15.6" customHeight="1" outlineLevel="2" x14ac:dyDescent="0.25">
      <c r="A185" s="36"/>
      <c r="B185" s="32">
        <v>4048962202687</v>
      </c>
      <c r="C185" s="44" t="s">
        <v>1302</v>
      </c>
      <c r="D185" s="16"/>
      <c r="E185" s="265" t="s">
        <v>1303</v>
      </c>
      <c r="F185" s="171"/>
      <c r="G185" s="201"/>
      <c r="H185" s="201"/>
      <c r="I185" s="201"/>
      <c r="J185" s="200">
        <v>1</v>
      </c>
      <c r="K185" s="219" t="s">
        <v>101</v>
      </c>
      <c r="L185" s="18">
        <v>200</v>
      </c>
      <c r="M185" s="216" t="s">
        <v>101</v>
      </c>
      <c r="N185" s="18" t="s">
        <v>153</v>
      </c>
      <c r="O185" s="216"/>
      <c r="P185" s="216"/>
      <c r="Q185" s="219"/>
      <c r="R185" s="18">
        <f t="shared" si="49"/>
        <v>560</v>
      </c>
      <c r="S185" s="77">
        <v>2.8</v>
      </c>
      <c r="T185" s="77">
        <f t="shared" si="50"/>
        <v>677.6</v>
      </c>
      <c r="U185" s="77">
        <f t="shared" si="50"/>
        <v>3.3879999999999999</v>
      </c>
      <c r="V185" s="151">
        <v>0</v>
      </c>
      <c r="W185" s="47">
        <f t="shared" si="51"/>
        <v>560</v>
      </c>
      <c r="X185" s="495">
        <f t="shared" si="52"/>
        <v>2.8</v>
      </c>
      <c r="Y185" s="513">
        <v>1.3249939959758597</v>
      </c>
      <c r="Z185" s="30"/>
      <c r="AA185" s="30"/>
      <c r="AB185" s="30"/>
      <c r="AC185" s="30"/>
      <c r="AD185" s="30"/>
      <c r="AE185" s="30"/>
      <c r="AF185" s="30"/>
      <c r="AG185" s="48"/>
      <c r="AH185" s="120"/>
      <c r="AI185" s="23" t="s">
        <v>53</v>
      </c>
      <c r="AJ185" s="23"/>
      <c r="AK185" s="21"/>
      <c r="AL185" s="21"/>
      <c r="AM185" s="23"/>
      <c r="AN185" s="1"/>
      <c r="AO185" s="1"/>
    </row>
    <row r="186" spans="1:41" s="13" customFormat="1" ht="15.6" customHeight="1" outlineLevel="2" x14ac:dyDescent="0.25">
      <c r="A186" s="36"/>
      <c r="B186" s="32">
        <v>4048962433364</v>
      </c>
      <c r="C186" s="44" t="s">
        <v>1304</v>
      </c>
      <c r="D186" s="16"/>
      <c r="E186" s="265" t="s">
        <v>1305</v>
      </c>
      <c r="F186" s="171"/>
      <c r="G186" s="201"/>
      <c r="H186" s="201"/>
      <c r="I186" s="201"/>
      <c r="J186" s="200">
        <v>1</v>
      </c>
      <c r="K186" s="219" t="s">
        <v>101</v>
      </c>
      <c r="L186" s="18">
        <v>1</v>
      </c>
      <c r="M186" s="216" t="s">
        <v>101</v>
      </c>
      <c r="N186" s="18"/>
      <c r="O186" s="216"/>
      <c r="P186" s="216"/>
      <c r="Q186" s="219"/>
      <c r="R186" s="18">
        <f t="shared" si="49"/>
        <v>1156.9000000000001</v>
      </c>
      <c r="S186" s="77">
        <v>1156.9000000000001</v>
      </c>
      <c r="T186" s="77">
        <f t="shared" si="50"/>
        <v>1399.8490000000002</v>
      </c>
      <c r="U186" s="77">
        <f t="shared" si="50"/>
        <v>1399.8490000000002</v>
      </c>
      <c r="V186" s="151">
        <v>0</v>
      </c>
      <c r="W186" s="47">
        <f t="shared" si="51"/>
        <v>1156.9000000000001</v>
      </c>
      <c r="X186" s="495">
        <f t="shared" si="52"/>
        <v>1156.9000000000001</v>
      </c>
      <c r="Y186" s="513">
        <v>538.07410673660127</v>
      </c>
      <c r="Z186" s="30"/>
      <c r="AA186" s="30"/>
      <c r="AB186" s="30"/>
      <c r="AC186" s="30"/>
      <c r="AD186" s="30"/>
      <c r="AE186" s="30"/>
      <c r="AF186" s="30"/>
      <c r="AG186" s="48"/>
      <c r="AH186" s="120"/>
      <c r="AI186" s="23" t="s">
        <v>53</v>
      </c>
      <c r="AJ186" s="23"/>
      <c r="AK186" s="21"/>
      <c r="AL186" s="21"/>
      <c r="AM186" s="23"/>
      <c r="AN186" s="1"/>
      <c r="AO186" s="1"/>
    </row>
    <row r="187" spans="1:41" s="13" customFormat="1" ht="15.6" customHeight="1" outlineLevel="2" x14ac:dyDescent="0.25">
      <c r="A187" s="36"/>
      <c r="B187" s="32">
        <v>4048962204452</v>
      </c>
      <c r="C187" s="44" t="s">
        <v>1306</v>
      </c>
      <c r="D187" s="16"/>
      <c r="E187" s="265" t="s">
        <v>1307</v>
      </c>
      <c r="F187" s="171"/>
      <c r="G187" s="201"/>
      <c r="H187" s="201"/>
      <c r="I187" s="201"/>
      <c r="J187" s="200">
        <v>1</v>
      </c>
      <c r="K187" s="219" t="s">
        <v>101</v>
      </c>
      <c r="L187" s="18">
        <v>1</v>
      </c>
      <c r="M187" s="216" t="s">
        <v>101</v>
      </c>
      <c r="N187" s="18"/>
      <c r="O187" s="216"/>
      <c r="P187" s="216"/>
      <c r="Q187" s="219"/>
      <c r="R187" s="18">
        <f t="shared" si="49"/>
        <v>1933</v>
      </c>
      <c r="S187" s="77">
        <v>1933</v>
      </c>
      <c r="T187" s="77">
        <f t="shared" si="50"/>
        <v>2338.9299999999998</v>
      </c>
      <c r="U187" s="77">
        <f t="shared" si="50"/>
        <v>2338.9299999999998</v>
      </c>
      <c r="V187" s="151">
        <v>0</v>
      </c>
      <c r="W187" s="47">
        <f t="shared" si="51"/>
        <v>1933</v>
      </c>
      <c r="X187" s="495">
        <f t="shared" si="52"/>
        <v>1933</v>
      </c>
      <c r="Y187" s="513">
        <v>899.06053277508056</v>
      </c>
      <c r="Z187" s="30"/>
      <c r="AA187" s="30"/>
      <c r="AB187" s="30"/>
      <c r="AC187" s="30"/>
      <c r="AD187" s="30"/>
      <c r="AE187" s="30"/>
      <c r="AF187" s="30"/>
      <c r="AG187" s="48"/>
      <c r="AH187" s="120"/>
      <c r="AI187" s="23" t="s">
        <v>53</v>
      </c>
      <c r="AJ187" s="23"/>
      <c r="AK187" s="21"/>
      <c r="AL187" s="21"/>
      <c r="AM187" s="23"/>
      <c r="AN187" s="1"/>
      <c r="AO187" s="1"/>
    </row>
    <row r="188" spans="1:41" s="13" customFormat="1" ht="61.35" customHeight="1" outlineLevel="1" x14ac:dyDescent="0.25">
      <c r="A188" s="36"/>
      <c r="B188" s="393" t="s">
        <v>1308</v>
      </c>
      <c r="C188" s="393"/>
      <c r="D188" s="393"/>
      <c r="E188" s="394"/>
      <c r="F188" s="211"/>
      <c r="G188" s="211"/>
      <c r="H188" s="211"/>
      <c r="I188" s="211"/>
      <c r="J188" s="214"/>
      <c r="K188" s="214"/>
      <c r="L188" s="367"/>
      <c r="M188" s="368"/>
      <c r="N188" s="245"/>
      <c r="O188" s="368"/>
      <c r="P188" s="368"/>
      <c r="Q188" s="214"/>
      <c r="R188" s="38"/>
      <c r="S188" s="38"/>
      <c r="T188" s="38"/>
      <c r="U188" s="38"/>
      <c r="V188" s="154"/>
      <c r="W188" s="154"/>
      <c r="X188" s="519"/>
      <c r="Y188" s="520"/>
      <c r="Z188" s="38"/>
      <c r="AA188" s="38"/>
      <c r="AB188" s="38"/>
      <c r="AC188" s="38"/>
      <c r="AD188" s="38"/>
      <c r="AE188" s="38"/>
      <c r="AF188" s="38"/>
      <c r="AG188" s="40"/>
      <c r="AH188" s="215"/>
      <c r="AI188" s="202"/>
      <c r="AJ188" s="202"/>
      <c r="AK188" s="212"/>
      <c r="AL188" s="212"/>
      <c r="AM188" s="213"/>
      <c r="AN188" s="1"/>
      <c r="AO188" s="1"/>
    </row>
    <row r="189" spans="1:41" s="13" customFormat="1" ht="15.6" customHeight="1" outlineLevel="2" x14ac:dyDescent="0.25">
      <c r="A189" s="36"/>
      <c r="B189" s="32">
        <v>4048962080988</v>
      </c>
      <c r="C189" s="44" t="s">
        <v>1309</v>
      </c>
      <c r="D189" s="16"/>
      <c r="E189" s="265" t="s">
        <v>1310</v>
      </c>
      <c r="F189" s="171"/>
      <c r="G189" s="201"/>
      <c r="H189" s="201"/>
      <c r="I189" s="201"/>
      <c r="J189" s="200">
        <v>1</v>
      </c>
      <c r="K189" s="219" t="s">
        <v>101</v>
      </c>
      <c r="L189" s="18">
        <v>100</v>
      </c>
      <c r="M189" s="216" t="s">
        <v>101</v>
      </c>
      <c r="N189" s="18" t="s">
        <v>153</v>
      </c>
      <c r="O189" s="216"/>
      <c r="P189" s="216"/>
      <c r="Q189" s="219"/>
      <c r="R189" s="18">
        <f t="shared" ref="R189:R203" si="53">S189*L189</f>
        <v>810</v>
      </c>
      <c r="S189" s="77">
        <v>8.1</v>
      </c>
      <c r="T189" s="77">
        <f t="shared" ref="T189:U203" si="54">R189*1.21</f>
        <v>980.1</v>
      </c>
      <c r="U189" s="77">
        <f t="shared" si="54"/>
        <v>9.8010000000000002</v>
      </c>
      <c r="V189" s="151">
        <v>0</v>
      </c>
      <c r="W189" s="47">
        <f t="shared" ref="W189:W203" si="55">X189*L189</f>
        <v>810</v>
      </c>
      <c r="X189" s="495">
        <f t="shared" ref="X189:X203" si="56">S189*(1-V189/100)</f>
        <v>8.1</v>
      </c>
      <c r="Y189" s="513">
        <v>3.7651693798956751</v>
      </c>
      <c r="Z189" s="30"/>
      <c r="AA189" s="30"/>
      <c r="AB189" s="30"/>
      <c r="AC189" s="30"/>
      <c r="AD189" s="30"/>
      <c r="AE189" s="30"/>
      <c r="AF189" s="30"/>
      <c r="AG189" s="48"/>
      <c r="AH189" s="120"/>
      <c r="AI189" s="23" t="s">
        <v>53</v>
      </c>
      <c r="AJ189" s="23"/>
      <c r="AK189" s="21"/>
      <c r="AL189" s="21"/>
      <c r="AM189" s="23"/>
      <c r="AN189" s="1"/>
      <c r="AO189" s="1"/>
    </row>
    <row r="190" spans="1:41" s="13" customFormat="1" ht="15.6" customHeight="1" outlineLevel="2" x14ac:dyDescent="0.25">
      <c r="A190" s="36"/>
      <c r="B190" s="32">
        <v>4048962080995</v>
      </c>
      <c r="C190" s="44" t="s">
        <v>1311</v>
      </c>
      <c r="D190" s="16"/>
      <c r="E190" s="265" t="s">
        <v>1312</v>
      </c>
      <c r="F190" s="171"/>
      <c r="G190" s="201"/>
      <c r="H190" s="201"/>
      <c r="I190" s="201"/>
      <c r="J190" s="200">
        <v>1</v>
      </c>
      <c r="K190" s="219" t="s">
        <v>101</v>
      </c>
      <c r="L190" s="18">
        <v>100</v>
      </c>
      <c r="M190" s="216" t="s">
        <v>101</v>
      </c>
      <c r="N190" s="18" t="s">
        <v>153</v>
      </c>
      <c r="O190" s="216"/>
      <c r="P190" s="216"/>
      <c r="Q190" s="219"/>
      <c r="R190" s="18">
        <f t="shared" si="53"/>
        <v>880.00000000000011</v>
      </c>
      <c r="S190" s="77">
        <v>8.8000000000000007</v>
      </c>
      <c r="T190" s="77">
        <f t="shared" si="54"/>
        <v>1064.8000000000002</v>
      </c>
      <c r="U190" s="77">
        <f t="shared" si="54"/>
        <v>10.648</v>
      </c>
      <c r="V190" s="151">
        <v>0</v>
      </c>
      <c r="W190" s="47">
        <f t="shared" si="55"/>
        <v>880.00000000000011</v>
      </c>
      <c r="X190" s="495">
        <f t="shared" si="56"/>
        <v>8.8000000000000007</v>
      </c>
      <c r="Y190" s="513">
        <v>4.0757958537370689</v>
      </c>
      <c r="Z190" s="30"/>
      <c r="AA190" s="30"/>
      <c r="AB190" s="30"/>
      <c r="AC190" s="30"/>
      <c r="AD190" s="30"/>
      <c r="AE190" s="30"/>
      <c r="AF190" s="30"/>
      <c r="AG190" s="48"/>
      <c r="AH190" s="120"/>
      <c r="AI190" s="23" t="s">
        <v>53</v>
      </c>
      <c r="AJ190" s="23"/>
      <c r="AK190" s="21"/>
      <c r="AL190" s="21"/>
      <c r="AM190" s="23"/>
      <c r="AN190" s="1"/>
      <c r="AO190" s="1"/>
    </row>
    <row r="191" spans="1:41" s="13" customFormat="1" ht="15.6" customHeight="1" outlineLevel="2" x14ac:dyDescent="0.25">
      <c r="A191" s="36"/>
      <c r="B191" s="32">
        <v>4048962081008</v>
      </c>
      <c r="C191" s="44" t="s">
        <v>1313</v>
      </c>
      <c r="D191" s="16"/>
      <c r="E191" s="265" t="s">
        <v>1314</v>
      </c>
      <c r="F191" s="171"/>
      <c r="G191" s="201"/>
      <c r="H191" s="201"/>
      <c r="I191" s="201"/>
      <c r="J191" s="200">
        <v>1</v>
      </c>
      <c r="K191" s="219" t="s">
        <v>101</v>
      </c>
      <c r="L191" s="18">
        <v>100</v>
      </c>
      <c r="M191" s="216" t="s">
        <v>101</v>
      </c>
      <c r="N191" s="18" t="s">
        <v>153</v>
      </c>
      <c r="O191" s="216"/>
      <c r="P191" s="216"/>
      <c r="Q191" s="219"/>
      <c r="R191" s="18">
        <f t="shared" si="53"/>
        <v>960</v>
      </c>
      <c r="S191" s="77">
        <v>9.6</v>
      </c>
      <c r="T191" s="77">
        <f t="shared" si="54"/>
        <v>1161.5999999999999</v>
      </c>
      <c r="U191" s="77">
        <f t="shared" si="54"/>
        <v>11.616</v>
      </c>
      <c r="V191" s="151">
        <v>0</v>
      </c>
      <c r="W191" s="47">
        <f t="shared" si="55"/>
        <v>960</v>
      </c>
      <c r="X191" s="495">
        <f t="shared" si="56"/>
        <v>9.6</v>
      </c>
      <c r="Y191" s="513">
        <v>4.4852580238007231</v>
      </c>
      <c r="Z191" s="30"/>
      <c r="AA191" s="30"/>
      <c r="AB191" s="30"/>
      <c r="AC191" s="30"/>
      <c r="AD191" s="30"/>
      <c r="AE191" s="30"/>
      <c r="AF191" s="30"/>
      <c r="AG191" s="48"/>
      <c r="AH191" s="120"/>
      <c r="AI191" s="23" t="s">
        <v>53</v>
      </c>
      <c r="AJ191" s="23"/>
      <c r="AK191" s="21"/>
      <c r="AL191" s="21"/>
      <c r="AM191" s="23"/>
      <c r="AN191" s="1"/>
      <c r="AO191" s="1"/>
    </row>
    <row r="192" spans="1:41" s="13" customFormat="1" ht="15.6" customHeight="1" outlineLevel="2" x14ac:dyDescent="0.25">
      <c r="A192" s="36"/>
      <c r="B192" s="32">
        <v>4048962081015</v>
      </c>
      <c r="C192" s="44" t="s">
        <v>1315</v>
      </c>
      <c r="D192" s="16"/>
      <c r="E192" s="265" t="s">
        <v>1316</v>
      </c>
      <c r="F192" s="171"/>
      <c r="G192" s="201"/>
      <c r="H192" s="201"/>
      <c r="I192" s="201"/>
      <c r="J192" s="200">
        <v>1</v>
      </c>
      <c r="K192" s="219" t="s">
        <v>101</v>
      </c>
      <c r="L192" s="18">
        <v>100</v>
      </c>
      <c r="M192" s="216" t="s">
        <v>101</v>
      </c>
      <c r="N192" s="18" t="s">
        <v>153</v>
      </c>
      <c r="O192" s="216"/>
      <c r="P192" s="216"/>
      <c r="Q192" s="219"/>
      <c r="R192" s="18">
        <f t="shared" si="53"/>
        <v>1040</v>
      </c>
      <c r="S192" s="77">
        <v>10.4</v>
      </c>
      <c r="T192" s="77">
        <f t="shared" si="54"/>
        <v>1258.3999999999999</v>
      </c>
      <c r="U192" s="77">
        <f t="shared" si="54"/>
        <v>12.584</v>
      </c>
      <c r="V192" s="151">
        <v>0</v>
      </c>
      <c r="W192" s="47">
        <f t="shared" si="55"/>
        <v>1040</v>
      </c>
      <c r="X192" s="495">
        <f t="shared" si="56"/>
        <v>10.4</v>
      </c>
      <c r="Y192" s="513">
        <v>4.8512759317886598</v>
      </c>
      <c r="Z192" s="30"/>
      <c r="AA192" s="30"/>
      <c r="AB192" s="30"/>
      <c r="AC192" s="30"/>
      <c r="AD192" s="30"/>
      <c r="AE192" s="30"/>
      <c r="AF192" s="30"/>
      <c r="AG192" s="48"/>
      <c r="AH192" s="120"/>
      <c r="AI192" s="23" t="s">
        <v>53</v>
      </c>
      <c r="AJ192" s="23"/>
      <c r="AK192" s="21"/>
      <c r="AL192" s="21"/>
      <c r="AM192" s="23"/>
      <c r="AN192" s="1"/>
      <c r="AO192" s="1"/>
    </row>
    <row r="193" spans="1:41" s="13" customFormat="1" ht="15.6" customHeight="1" outlineLevel="2" x14ac:dyDescent="0.25">
      <c r="A193" s="36"/>
      <c r="B193" s="32">
        <v>4048962081022</v>
      </c>
      <c r="C193" s="44" t="s">
        <v>1317</v>
      </c>
      <c r="D193" s="16"/>
      <c r="E193" s="265" t="s">
        <v>1318</v>
      </c>
      <c r="F193" s="171"/>
      <c r="G193" s="201"/>
      <c r="H193" s="201"/>
      <c r="I193" s="201"/>
      <c r="J193" s="200">
        <v>1</v>
      </c>
      <c r="K193" s="219" t="s">
        <v>101</v>
      </c>
      <c r="L193" s="18">
        <v>100</v>
      </c>
      <c r="M193" s="216" t="s">
        <v>101</v>
      </c>
      <c r="N193" s="18" t="s">
        <v>153</v>
      </c>
      <c r="O193" s="216"/>
      <c r="P193" s="216"/>
      <c r="Q193" s="219"/>
      <c r="R193" s="18">
        <f t="shared" si="53"/>
        <v>1180</v>
      </c>
      <c r="S193" s="77">
        <v>11.8</v>
      </c>
      <c r="T193" s="77">
        <f t="shared" si="54"/>
        <v>1427.8</v>
      </c>
      <c r="U193" s="77">
        <f t="shared" si="54"/>
        <v>14.278</v>
      </c>
      <c r="V193" s="151">
        <v>0</v>
      </c>
      <c r="W193" s="47">
        <f t="shared" si="55"/>
        <v>1180</v>
      </c>
      <c r="X193" s="495">
        <f t="shared" si="56"/>
        <v>11.8</v>
      </c>
      <c r="Y193" s="513">
        <v>5.4884584422325418</v>
      </c>
      <c r="Z193" s="30"/>
      <c r="AA193" s="30"/>
      <c r="AB193" s="30"/>
      <c r="AC193" s="30"/>
      <c r="AD193" s="30"/>
      <c r="AE193" s="30"/>
      <c r="AF193" s="30"/>
      <c r="AG193" s="48"/>
      <c r="AH193" s="120"/>
      <c r="AI193" s="23" t="s">
        <v>53</v>
      </c>
      <c r="AJ193" s="23"/>
      <c r="AK193" s="21"/>
      <c r="AL193" s="21"/>
      <c r="AM193" s="23"/>
      <c r="AN193" s="1"/>
      <c r="AO193" s="1"/>
    </row>
    <row r="194" spans="1:41" s="13" customFormat="1" ht="15.6" customHeight="1" outlineLevel="2" x14ac:dyDescent="0.25">
      <c r="A194" s="36"/>
      <c r="B194" s="32">
        <v>4048962081039</v>
      </c>
      <c r="C194" s="44" t="s">
        <v>1319</v>
      </c>
      <c r="D194" s="16"/>
      <c r="E194" s="265" t="s">
        <v>1320</v>
      </c>
      <c r="F194" s="171"/>
      <c r="G194" s="201"/>
      <c r="H194" s="201"/>
      <c r="I194" s="201"/>
      <c r="J194" s="200">
        <v>1</v>
      </c>
      <c r="K194" s="219" t="s">
        <v>101</v>
      </c>
      <c r="L194" s="18">
        <v>100</v>
      </c>
      <c r="M194" s="216" t="s">
        <v>101</v>
      </c>
      <c r="N194" s="18" t="s">
        <v>153</v>
      </c>
      <c r="O194" s="216"/>
      <c r="P194" s="216"/>
      <c r="Q194" s="219"/>
      <c r="R194" s="18">
        <f t="shared" si="53"/>
        <v>1290</v>
      </c>
      <c r="S194" s="77">
        <v>12.9</v>
      </c>
      <c r="T194" s="77">
        <f t="shared" si="54"/>
        <v>1560.8999999999999</v>
      </c>
      <c r="U194" s="77">
        <f t="shared" si="54"/>
        <v>15.609</v>
      </c>
      <c r="V194" s="151">
        <v>0</v>
      </c>
      <c r="W194" s="47">
        <f t="shared" si="55"/>
        <v>1290</v>
      </c>
      <c r="X194" s="495">
        <f t="shared" si="56"/>
        <v>12.9</v>
      </c>
      <c r="Y194" s="513">
        <v>6.0097895871411753</v>
      </c>
      <c r="Z194" s="30"/>
      <c r="AA194" s="30"/>
      <c r="AB194" s="30"/>
      <c r="AC194" s="30"/>
      <c r="AD194" s="30"/>
      <c r="AE194" s="30"/>
      <c r="AF194" s="30"/>
      <c r="AG194" s="48"/>
      <c r="AH194" s="120"/>
      <c r="AI194" s="23" t="s">
        <v>53</v>
      </c>
      <c r="AJ194" s="23"/>
      <c r="AK194" s="21"/>
      <c r="AL194" s="21"/>
      <c r="AM194" s="23"/>
      <c r="AN194" s="1"/>
      <c r="AO194" s="1"/>
    </row>
    <row r="195" spans="1:41" s="13" customFormat="1" ht="15.6" customHeight="1" outlineLevel="2" x14ac:dyDescent="0.25">
      <c r="A195" s="36"/>
      <c r="B195" s="32">
        <v>4048962081046</v>
      </c>
      <c r="C195" s="44" t="s">
        <v>1321</v>
      </c>
      <c r="D195" s="16"/>
      <c r="E195" s="265" t="s">
        <v>1322</v>
      </c>
      <c r="F195" s="171"/>
      <c r="G195" s="201"/>
      <c r="H195" s="201"/>
      <c r="I195" s="201"/>
      <c r="J195" s="200">
        <v>1</v>
      </c>
      <c r="K195" s="219" t="s">
        <v>101</v>
      </c>
      <c r="L195" s="18">
        <v>100</v>
      </c>
      <c r="M195" s="216" t="s">
        <v>101</v>
      </c>
      <c r="N195" s="18" t="s">
        <v>153</v>
      </c>
      <c r="O195" s="216"/>
      <c r="P195" s="216"/>
      <c r="Q195" s="219"/>
      <c r="R195" s="18">
        <f t="shared" si="53"/>
        <v>1390</v>
      </c>
      <c r="S195" s="77">
        <v>13.9</v>
      </c>
      <c r="T195" s="77">
        <f t="shared" si="54"/>
        <v>1681.8999999999999</v>
      </c>
      <c r="U195" s="77">
        <f t="shared" si="54"/>
        <v>16.818999999999999</v>
      </c>
      <c r="V195" s="151">
        <v>0</v>
      </c>
      <c r="W195" s="47">
        <f t="shared" si="55"/>
        <v>1390</v>
      </c>
      <c r="X195" s="495">
        <f t="shared" si="56"/>
        <v>13.9</v>
      </c>
      <c r="Y195" s="513">
        <v>6.4731950492821806</v>
      </c>
      <c r="Z195" s="30"/>
      <c r="AA195" s="30"/>
      <c r="AB195" s="30"/>
      <c r="AC195" s="30"/>
      <c r="AD195" s="30"/>
      <c r="AE195" s="30"/>
      <c r="AF195" s="30"/>
      <c r="AG195" s="48"/>
      <c r="AH195" s="120"/>
      <c r="AI195" s="23" t="s">
        <v>53</v>
      </c>
      <c r="AJ195" s="23"/>
      <c r="AK195" s="21"/>
      <c r="AL195" s="21"/>
      <c r="AM195" s="23"/>
      <c r="AN195" s="1"/>
      <c r="AO195" s="1"/>
    </row>
    <row r="196" spans="1:41" s="13" customFormat="1" ht="15.6" customHeight="1" outlineLevel="2" x14ac:dyDescent="0.25">
      <c r="A196" s="36"/>
      <c r="B196" s="32">
        <v>4048962169157</v>
      </c>
      <c r="C196" s="44" t="s">
        <v>1323</v>
      </c>
      <c r="D196" s="16"/>
      <c r="E196" s="265" t="s">
        <v>1324</v>
      </c>
      <c r="F196" s="171"/>
      <c r="G196" s="201"/>
      <c r="H196" s="201"/>
      <c r="I196" s="201"/>
      <c r="J196" s="200">
        <v>1</v>
      </c>
      <c r="K196" s="219" t="s">
        <v>101</v>
      </c>
      <c r="L196" s="18">
        <v>100</v>
      </c>
      <c r="M196" s="216" t="s">
        <v>101</v>
      </c>
      <c r="N196" s="18" t="s">
        <v>153</v>
      </c>
      <c r="O196" s="216"/>
      <c r="P196" s="216"/>
      <c r="Q196" s="219"/>
      <c r="R196" s="18">
        <f t="shared" si="53"/>
        <v>2960</v>
      </c>
      <c r="S196" s="77">
        <v>29.6</v>
      </c>
      <c r="T196" s="77">
        <f t="shared" si="54"/>
        <v>3581.6</v>
      </c>
      <c r="U196" s="77">
        <f t="shared" si="54"/>
        <v>35.816000000000003</v>
      </c>
      <c r="V196" s="151">
        <v>0</v>
      </c>
      <c r="W196" s="47">
        <f t="shared" si="55"/>
        <v>2960</v>
      </c>
      <c r="X196" s="495">
        <f t="shared" si="56"/>
        <v>29.6</v>
      </c>
      <c r="Y196" s="513">
        <v>13.754382966844419</v>
      </c>
      <c r="Z196" s="30"/>
      <c r="AA196" s="30"/>
      <c r="AB196" s="30"/>
      <c r="AC196" s="30"/>
      <c r="AD196" s="30"/>
      <c r="AE196" s="30"/>
      <c r="AF196" s="30"/>
      <c r="AG196" s="48"/>
      <c r="AH196" s="120"/>
      <c r="AI196" s="23" t="s">
        <v>53</v>
      </c>
      <c r="AJ196" s="23"/>
      <c r="AK196" s="21"/>
      <c r="AL196" s="21"/>
      <c r="AM196" s="23"/>
      <c r="AN196" s="1"/>
      <c r="AO196" s="1"/>
    </row>
    <row r="197" spans="1:41" s="13" customFormat="1" ht="15.6" customHeight="1" outlineLevel="2" x14ac:dyDescent="0.25">
      <c r="A197" s="36"/>
      <c r="B197" s="32">
        <v>4048962169164</v>
      </c>
      <c r="C197" s="44" t="s">
        <v>1325</v>
      </c>
      <c r="D197" s="16"/>
      <c r="E197" s="265" t="s">
        <v>1326</v>
      </c>
      <c r="F197" s="171"/>
      <c r="G197" s="201"/>
      <c r="H197" s="201"/>
      <c r="I197" s="201"/>
      <c r="J197" s="200">
        <v>1</v>
      </c>
      <c r="K197" s="219" t="s">
        <v>101</v>
      </c>
      <c r="L197" s="18">
        <v>100</v>
      </c>
      <c r="M197" s="216" t="s">
        <v>101</v>
      </c>
      <c r="N197" s="18" t="s">
        <v>153</v>
      </c>
      <c r="O197" s="216"/>
      <c r="P197" s="216"/>
      <c r="Q197" s="219"/>
      <c r="R197" s="18">
        <f t="shared" si="53"/>
        <v>3340</v>
      </c>
      <c r="S197" s="77">
        <v>33.4</v>
      </c>
      <c r="T197" s="77">
        <f t="shared" si="54"/>
        <v>4041.4</v>
      </c>
      <c r="U197" s="77">
        <f t="shared" si="54"/>
        <v>40.413999999999994</v>
      </c>
      <c r="V197" s="151">
        <v>0</v>
      </c>
      <c r="W197" s="47">
        <f t="shared" si="55"/>
        <v>3340</v>
      </c>
      <c r="X197" s="495">
        <f t="shared" si="56"/>
        <v>33.4</v>
      </c>
      <c r="Y197" s="513">
        <v>15.539807678886723</v>
      </c>
      <c r="Z197" s="30"/>
      <c r="AA197" s="30"/>
      <c r="AB197" s="30"/>
      <c r="AC197" s="30"/>
      <c r="AD197" s="30"/>
      <c r="AE197" s="30"/>
      <c r="AF197" s="30"/>
      <c r="AG197" s="48"/>
      <c r="AH197" s="120"/>
      <c r="AI197" s="23" t="s">
        <v>53</v>
      </c>
      <c r="AJ197" s="23"/>
      <c r="AK197" s="21"/>
      <c r="AL197" s="21"/>
      <c r="AM197" s="23"/>
      <c r="AN197" s="1"/>
      <c r="AO197" s="1"/>
    </row>
    <row r="198" spans="1:41" s="13" customFormat="1" ht="15.6" customHeight="1" outlineLevel="2" x14ac:dyDescent="0.25">
      <c r="A198" s="36"/>
      <c r="B198" s="32">
        <v>4048962169171</v>
      </c>
      <c r="C198" s="44" t="s">
        <v>1327</v>
      </c>
      <c r="D198" s="16"/>
      <c r="E198" s="265" t="s">
        <v>1328</v>
      </c>
      <c r="F198" s="171"/>
      <c r="G198" s="201"/>
      <c r="H198" s="201"/>
      <c r="I198" s="201"/>
      <c r="J198" s="200">
        <v>1</v>
      </c>
      <c r="K198" s="219" t="s">
        <v>101</v>
      </c>
      <c r="L198" s="18">
        <v>100</v>
      </c>
      <c r="M198" s="216" t="s">
        <v>101</v>
      </c>
      <c r="N198" s="18" t="s">
        <v>153</v>
      </c>
      <c r="O198" s="216"/>
      <c r="P198" s="216"/>
      <c r="Q198" s="219"/>
      <c r="R198" s="18">
        <f t="shared" si="53"/>
        <v>3900</v>
      </c>
      <c r="S198" s="77">
        <v>39</v>
      </c>
      <c r="T198" s="77">
        <f t="shared" si="54"/>
        <v>4719</v>
      </c>
      <c r="U198" s="77">
        <f t="shared" si="54"/>
        <v>47.19</v>
      </c>
      <c r="V198" s="151">
        <v>0</v>
      </c>
      <c r="W198" s="47">
        <f t="shared" si="55"/>
        <v>3900</v>
      </c>
      <c r="X198" s="495">
        <f t="shared" si="56"/>
        <v>39</v>
      </c>
      <c r="Y198" s="513">
        <v>18.158430589882105</v>
      </c>
      <c r="Z198" s="30"/>
      <c r="AA198" s="30"/>
      <c r="AB198" s="30"/>
      <c r="AC198" s="30"/>
      <c r="AD198" s="30"/>
      <c r="AE198" s="30"/>
      <c r="AF198" s="30"/>
      <c r="AG198" s="48"/>
      <c r="AH198" s="120"/>
      <c r="AI198" s="23" t="s">
        <v>53</v>
      </c>
      <c r="AJ198" s="23"/>
      <c r="AK198" s="21"/>
      <c r="AL198" s="21"/>
      <c r="AM198" s="23"/>
      <c r="AN198" s="1"/>
      <c r="AO198" s="1"/>
    </row>
    <row r="199" spans="1:41" s="13" customFormat="1" ht="15.6" customHeight="1" outlineLevel="2" x14ac:dyDescent="0.25">
      <c r="A199" s="36"/>
      <c r="B199" s="32">
        <v>4048962169188</v>
      </c>
      <c r="C199" s="44" t="s">
        <v>1329</v>
      </c>
      <c r="D199" s="16"/>
      <c r="E199" s="265" t="s">
        <v>1330</v>
      </c>
      <c r="F199" s="171"/>
      <c r="G199" s="201"/>
      <c r="H199" s="201"/>
      <c r="I199" s="201"/>
      <c r="J199" s="200">
        <v>1</v>
      </c>
      <c r="K199" s="219" t="s">
        <v>101</v>
      </c>
      <c r="L199" s="18">
        <v>100</v>
      </c>
      <c r="M199" s="216" t="s">
        <v>101</v>
      </c>
      <c r="N199" s="18" t="s">
        <v>153</v>
      </c>
      <c r="O199" s="216"/>
      <c r="P199" s="216"/>
      <c r="Q199" s="219"/>
      <c r="R199" s="18">
        <f t="shared" si="53"/>
        <v>4670</v>
      </c>
      <c r="S199" s="77">
        <v>46.7</v>
      </c>
      <c r="T199" s="77">
        <f t="shared" si="54"/>
        <v>5650.7</v>
      </c>
      <c r="U199" s="77">
        <f t="shared" si="54"/>
        <v>56.507000000000005</v>
      </c>
      <c r="V199" s="151">
        <v>0</v>
      </c>
      <c r="W199" s="47">
        <f t="shared" si="55"/>
        <v>4670</v>
      </c>
      <c r="X199" s="495">
        <f t="shared" si="56"/>
        <v>46.7</v>
      </c>
      <c r="Y199" s="513">
        <v>21.742505382204065</v>
      </c>
      <c r="Z199" s="30"/>
      <c r="AA199" s="30"/>
      <c r="AB199" s="30"/>
      <c r="AC199" s="30"/>
      <c r="AD199" s="30"/>
      <c r="AE199" s="30"/>
      <c r="AF199" s="30"/>
      <c r="AG199" s="48"/>
      <c r="AH199" s="120"/>
      <c r="AI199" s="23" t="s">
        <v>53</v>
      </c>
      <c r="AJ199" s="23"/>
      <c r="AK199" s="21"/>
      <c r="AL199" s="21"/>
      <c r="AM199" s="23"/>
      <c r="AN199" s="1"/>
      <c r="AO199" s="1"/>
    </row>
    <row r="200" spans="1:41" s="13" customFormat="1" ht="15.6" customHeight="1" outlineLevel="2" x14ac:dyDescent="0.25">
      <c r="A200" s="36"/>
      <c r="B200" s="32">
        <v>4048962081091</v>
      </c>
      <c r="C200" s="44" t="s">
        <v>1331</v>
      </c>
      <c r="D200" s="16"/>
      <c r="E200" s="265" t="s">
        <v>1332</v>
      </c>
      <c r="F200" s="171"/>
      <c r="G200" s="201"/>
      <c r="H200" s="201"/>
      <c r="I200" s="201"/>
      <c r="J200" s="200">
        <v>1</v>
      </c>
      <c r="K200" s="219" t="s">
        <v>101</v>
      </c>
      <c r="L200" s="18">
        <v>100</v>
      </c>
      <c r="M200" s="216" t="s">
        <v>101</v>
      </c>
      <c r="N200" s="18" t="s">
        <v>153</v>
      </c>
      <c r="O200" s="216"/>
      <c r="P200" s="216"/>
      <c r="Q200" s="219"/>
      <c r="R200" s="18">
        <f t="shared" si="53"/>
        <v>5230</v>
      </c>
      <c r="S200" s="77">
        <v>52.3</v>
      </c>
      <c r="T200" s="77">
        <f t="shared" si="54"/>
        <v>6328.3</v>
      </c>
      <c r="U200" s="77">
        <f t="shared" si="54"/>
        <v>63.282999999999994</v>
      </c>
      <c r="V200" s="151">
        <v>0</v>
      </c>
      <c r="W200" s="47">
        <f t="shared" si="55"/>
        <v>5230</v>
      </c>
      <c r="X200" s="495">
        <f t="shared" si="56"/>
        <v>52.3</v>
      </c>
      <c r="Y200" s="513">
        <v>24.320740564049689</v>
      </c>
      <c r="Z200" s="30"/>
      <c r="AA200" s="30"/>
      <c r="AB200" s="30"/>
      <c r="AC200" s="30"/>
      <c r="AD200" s="30"/>
      <c r="AE200" s="30"/>
      <c r="AF200" s="30"/>
      <c r="AG200" s="48"/>
      <c r="AH200" s="120"/>
      <c r="AI200" s="23" t="s">
        <v>53</v>
      </c>
      <c r="AJ200" s="23"/>
      <c r="AK200" s="21"/>
      <c r="AL200" s="21"/>
      <c r="AM200" s="23"/>
      <c r="AN200" s="1"/>
      <c r="AO200" s="1"/>
    </row>
    <row r="201" spans="1:41" s="13" customFormat="1" ht="15.6" customHeight="1" outlineLevel="2" x14ac:dyDescent="0.25">
      <c r="A201" s="36"/>
      <c r="B201" s="32">
        <v>4048962081107</v>
      </c>
      <c r="C201" s="44" t="s">
        <v>1333</v>
      </c>
      <c r="D201" s="16"/>
      <c r="E201" s="265" t="s">
        <v>1334</v>
      </c>
      <c r="F201" s="171"/>
      <c r="G201" s="201"/>
      <c r="H201" s="201"/>
      <c r="I201" s="201"/>
      <c r="J201" s="200">
        <v>1</v>
      </c>
      <c r="K201" s="219" t="s">
        <v>101</v>
      </c>
      <c r="L201" s="18">
        <v>100</v>
      </c>
      <c r="M201" s="216" t="s">
        <v>101</v>
      </c>
      <c r="N201" s="18" t="s">
        <v>153</v>
      </c>
      <c r="O201" s="216"/>
      <c r="P201" s="216"/>
      <c r="Q201" s="219"/>
      <c r="R201" s="18">
        <f t="shared" si="53"/>
        <v>5650</v>
      </c>
      <c r="S201" s="77">
        <v>56.5</v>
      </c>
      <c r="T201" s="77">
        <f t="shared" si="54"/>
        <v>6836.5</v>
      </c>
      <c r="U201" s="77">
        <f t="shared" si="54"/>
        <v>68.364999999999995</v>
      </c>
      <c r="V201" s="151">
        <v>0</v>
      </c>
      <c r="W201" s="47">
        <f t="shared" si="55"/>
        <v>5650</v>
      </c>
      <c r="X201" s="495">
        <f t="shared" si="56"/>
        <v>56.5</v>
      </c>
      <c r="Y201" s="513">
        <v>26.301779193575644</v>
      </c>
      <c r="Z201" s="30"/>
      <c r="AA201" s="30"/>
      <c r="AB201" s="30"/>
      <c r="AC201" s="30"/>
      <c r="AD201" s="30"/>
      <c r="AE201" s="30"/>
      <c r="AF201" s="30"/>
      <c r="AG201" s="48"/>
      <c r="AH201" s="120"/>
      <c r="AI201" s="23" t="s">
        <v>53</v>
      </c>
      <c r="AJ201" s="23"/>
      <c r="AK201" s="21"/>
      <c r="AL201" s="21"/>
      <c r="AM201" s="23"/>
      <c r="AN201" s="1"/>
      <c r="AO201" s="1"/>
    </row>
    <row r="202" spans="1:41" s="13" customFormat="1" ht="15.6" customHeight="1" outlineLevel="2" x14ac:dyDescent="0.25">
      <c r="A202" s="36"/>
      <c r="B202" s="32">
        <v>4048962081114</v>
      </c>
      <c r="C202" s="44" t="s">
        <v>1335</v>
      </c>
      <c r="D202" s="16"/>
      <c r="E202" s="265" t="s">
        <v>1336</v>
      </c>
      <c r="F202" s="171"/>
      <c r="G202" s="201"/>
      <c r="H202" s="201"/>
      <c r="I202" s="201"/>
      <c r="J202" s="200">
        <v>1</v>
      </c>
      <c r="K202" s="219" t="s">
        <v>101</v>
      </c>
      <c r="L202" s="18">
        <v>100</v>
      </c>
      <c r="M202" s="216" t="s">
        <v>101</v>
      </c>
      <c r="N202" s="18" t="s">
        <v>153</v>
      </c>
      <c r="O202" s="216"/>
      <c r="P202" s="216"/>
      <c r="Q202" s="219"/>
      <c r="R202" s="18">
        <f t="shared" si="53"/>
        <v>6150</v>
      </c>
      <c r="S202" s="77">
        <v>61.5</v>
      </c>
      <c r="T202" s="77">
        <f t="shared" si="54"/>
        <v>7441.5</v>
      </c>
      <c r="U202" s="77">
        <f t="shared" si="54"/>
        <v>74.414999999999992</v>
      </c>
      <c r="V202" s="151">
        <v>0</v>
      </c>
      <c r="W202" s="47">
        <f t="shared" si="55"/>
        <v>6150</v>
      </c>
      <c r="X202" s="495">
        <f t="shared" si="56"/>
        <v>61.5</v>
      </c>
      <c r="Y202" s="513">
        <v>28.593163300311925</v>
      </c>
      <c r="Z202" s="30"/>
      <c r="AA202" s="30"/>
      <c r="AB202" s="30"/>
      <c r="AC202" s="30"/>
      <c r="AD202" s="30"/>
      <c r="AE202" s="30"/>
      <c r="AF202" s="30"/>
      <c r="AG202" s="48"/>
      <c r="AH202" s="120"/>
      <c r="AI202" s="23" t="s">
        <v>53</v>
      </c>
      <c r="AJ202" s="23"/>
      <c r="AK202" s="21"/>
      <c r="AL202" s="21"/>
      <c r="AM202" s="23"/>
      <c r="AN202" s="1"/>
      <c r="AO202" s="1"/>
    </row>
    <row r="203" spans="1:41" s="13" customFormat="1" ht="15.6" customHeight="1" outlineLevel="2" x14ac:dyDescent="0.25">
      <c r="A203" s="36"/>
      <c r="B203" s="32">
        <v>4048962081121</v>
      </c>
      <c r="C203" s="44" t="s">
        <v>1337</v>
      </c>
      <c r="D203" s="16"/>
      <c r="E203" s="265" t="s">
        <v>1338</v>
      </c>
      <c r="G203" s="201"/>
      <c r="H203" s="201"/>
      <c r="I203" s="201"/>
      <c r="J203" s="200">
        <v>1</v>
      </c>
      <c r="K203" s="219" t="s">
        <v>101</v>
      </c>
      <c r="L203" s="18">
        <v>100</v>
      </c>
      <c r="M203" s="216" t="s">
        <v>101</v>
      </c>
      <c r="N203" s="18" t="s">
        <v>153</v>
      </c>
      <c r="O203" s="216"/>
      <c r="P203" s="216"/>
      <c r="Q203" s="219"/>
      <c r="R203" s="18">
        <f t="shared" si="53"/>
        <v>6680</v>
      </c>
      <c r="S203" s="77">
        <v>66.8</v>
      </c>
      <c r="T203" s="77">
        <f t="shared" si="54"/>
        <v>8082.8</v>
      </c>
      <c r="U203" s="77">
        <f t="shared" si="54"/>
        <v>80.827999999999989</v>
      </c>
      <c r="V203" s="151">
        <v>0</v>
      </c>
      <c r="W203" s="47">
        <f t="shared" si="55"/>
        <v>6680</v>
      </c>
      <c r="X203" s="495">
        <f t="shared" si="56"/>
        <v>66.8</v>
      </c>
      <c r="Y203" s="513">
        <v>31.050064994893731</v>
      </c>
      <c r="Z203" s="30"/>
      <c r="AA203" s="30"/>
      <c r="AB203" s="30"/>
      <c r="AC203" s="30"/>
      <c r="AD203" s="30"/>
      <c r="AE203" s="30"/>
      <c r="AF203" s="30"/>
      <c r="AG203" s="48"/>
      <c r="AH203" s="120"/>
      <c r="AI203" s="23" t="s">
        <v>53</v>
      </c>
      <c r="AJ203" s="23"/>
      <c r="AK203" s="21"/>
      <c r="AL203" s="21"/>
      <c r="AM203" s="23"/>
      <c r="AN203" s="1"/>
      <c r="AO203" s="1"/>
    </row>
    <row r="204" spans="1:41" s="13" customFormat="1" ht="47.4" customHeight="1" outlineLevel="1" x14ac:dyDescent="0.25">
      <c r="A204" s="36"/>
      <c r="B204" s="393" t="s">
        <v>1339</v>
      </c>
      <c r="C204" s="393"/>
      <c r="D204" s="393"/>
      <c r="E204" s="394"/>
      <c r="F204" s="211"/>
      <c r="G204" s="211"/>
      <c r="H204" s="211"/>
      <c r="I204" s="211"/>
      <c r="J204" s="214"/>
      <c r="K204" s="214"/>
      <c r="L204" s="367"/>
      <c r="M204" s="368"/>
      <c r="N204" s="245"/>
      <c r="O204" s="368"/>
      <c r="P204" s="368"/>
      <c r="Q204" s="214"/>
      <c r="R204" s="38"/>
      <c r="S204" s="38"/>
      <c r="T204" s="38"/>
      <c r="U204" s="38"/>
      <c r="V204" s="154"/>
      <c r="W204" s="154"/>
      <c r="X204" s="519"/>
      <c r="Y204" s="520"/>
      <c r="Z204" s="38"/>
      <c r="AA204" s="38"/>
      <c r="AB204" s="38"/>
      <c r="AC204" s="38"/>
      <c r="AD204" s="38"/>
      <c r="AE204" s="38"/>
      <c r="AF204" s="38"/>
      <c r="AG204" s="40"/>
      <c r="AH204" s="215"/>
      <c r="AI204" s="202"/>
      <c r="AJ204" s="202"/>
      <c r="AK204" s="212"/>
      <c r="AL204" s="212"/>
      <c r="AM204" s="213"/>
      <c r="AN204" s="1"/>
      <c r="AO204" s="1"/>
    </row>
    <row r="205" spans="1:41" s="13" customFormat="1" ht="15.6" customHeight="1" outlineLevel="2" x14ac:dyDescent="0.25">
      <c r="A205" s="36"/>
      <c r="B205" s="32">
        <v>4048962073140</v>
      </c>
      <c r="C205" s="44" t="s">
        <v>1340</v>
      </c>
      <c r="D205" s="16"/>
      <c r="E205" s="265" t="s">
        <v>1341</v>
      </c>
      <c r="F205" s="171"/>
      <c r="G205" s="201"/>
      <c r="H205" s="201"/>
      <c r="I205" s="201"/>
      <c r="J205" s="200">
        <v>1</v>
      </c>
      <c r="K205" s="219" t="s">
        <v>101</v>
      </c>
      <c r="L205" s="18">
        <v>100</v>
      </c>
      <c r="M205" s="216" t="s">
        <v>101</v>
      </c>
      <c r="N205" s="18" t="s">
        <v>153</v>
      </c>
      <c r="O205" s="216"/>
      <c r="P205" s="216"/>
      <c r="Q205" s="219"/>
      <c r="R205" s="18">
        <f t="shared" ref="R205:R211" si="57">S205*L205</f>
        <v>640</v>
      </c>
      <c r="S205" s="77">
        <v>6.4</v>
      </c>
      <c r="T205" s="77">
        <f t="shared" ref="T205:U211" si="58">R205*1.21</f>
        <v>774.4</v>
      </c>
      <c r="U205" s="77">
        <f t="shared" si="58"/>
        <v>7.7439999999999998</v>
      </c>
      <c r="V205" s="151">
        <v>0</v>
      </c>
      <c r="W205" s="47">
        <f t="shared" ref="W205:W211" si="59">X205*L205</f>
        <v>640</v>
      </c>
      <c r="X205" s="495">
        <f t="shared" ref="X205:X211" si="60">S205*(1-V205/100)</f>
        <v>6.4</v>
      </c>
      <c r="Y205" s="513">
        <v>2.98</v>
      </c>
      <c r="Z205" s="30"/>
      <c r="AA205" s="30"/>
      <c r="AB205" s="30"/>
      <c r="AC205" s="30"/>
      <c r="AD205" s="30"/>
      <c r="AE205" s="30"/>
      <c r="AF205" s="30"/>
      <c r="AG205" s="48"/>
      <c r="AH205" s="120"/>
      <c r="AI205" s="23" t="s">
        <v>53</v>
      </c>
      <c r="AJ205" s="23"/>
      <c r="AK205" s="21"/>
      <c r="AL205" s="21"/>
      <c r="AM205" s="23"/>
      <c r="AN205" s="1"/>
      <c r="AO205" s="1"/>
    </row>
    <row r="206" spans="1:41" s="13" customFormat="1" ht="15.6" customHeight="1" outlineLevel="2" x14ac:dyDescent="0.25">
      <c r="A206" s="36"/>
      <c r="B206" s="32">
        <v>4048962073157</v>
      </c>
      <c r="C206" s="44" t="s">
        <v>1342</v>
      </c>
      <c r="D206" s="16"/>
      <c r="E206" s="265" t="s">
        <v>1343</v>
      </c>
      <c r="F206" s="171"/>
      <c r="G206" s="201"/>
      <c r="H206" s="201"/>
      <c r="I206" s="201"/>
      <c r="J206" s="200">
        <v>1</v>
      </c>
      <c r="K206" s="219" t="s">
        <v>101</v>
      </c>
      <c r="L206" s="18">
        <v>100</v>
      </c>
      <c r="M206" s="216" t="s">
        <v>101</v>
      </c>
      <c r="N206" s="18" t="s">
        <v>153</v>
      </c>
      <c r="O206" s="216"/>
      <c r="P206" s="216"/>
      <c r="Q206" s="219"/>
      <c r="R206" s="18">
        <f t="shared" si="57"/>
        <v>690</v>
      </c>
      <c r="S206" s="77">
        <v>6.9</v>
      </c>
      <c r="T206" s="77">
        <f t="shared" si="58"/>
        <v>834.9</v>
      </c>
      <c r="U206" s="77">
        <f t="shared" si="58"/>
        <v>8.3490000000000002</v>
      </c>
      <c r="V206" s="151">
        <v>0</v>
      </c>
      <c r="W206" s="47">
        <f t="shared" si="59"/>
        <v>690</v>
      </c>
      <c r="X206" s="495">
        <f t="shared" si="60"/>
        <v>6.9</v>
      </c>
      <c r="Y206" s="513">
        <v>3.195899738903492</v>
      </c>
      <c r="Z206" s="30"/>
      <c r="AA206" s="30"/>
      <c r="AB206" s="30"/>
      <c r="AC206" s="30"/>
      <c r="AD206" s="30"/>
      <c r="AE206" s="30"/>
      <c r="AF206" s="30"/>
      <c r="AG206" s="48"/>
      <c r="AH206" s="120"/>
      <c r="AI206" s="23" t="s">
        <v>53</v>
      </c>
      <c r="AJ206" s="23"/>
      <c r="AK206" s="21"/>
      <c r="AL206" s="21"/>
      <c r="AM206" s="23"/>
      <c r="AN206" s="1"/>
      <c r="AO206" s="1"/>
    </row>
    <row r="207" spans="1:41" s="13" customFormat="1" ht="15.6" customHeight="1" outlineLevel="2" x14ac:dyDescent="0.25">
      <c r="A207" s="36"/>
      <c r="B207" s="32">
        <v>4048962073164</v>
      </c>
      <c r="C207" s="44" t="s">
        <v>1344</v>
      </c>
      <c r="D207" s="16"/>
      <c r="E207" s="265" t="s">
        <v>1345</v>
      </c>
      <c r="F207" s="171"/>
      <c r="G207" s="201"/>
      <c r="H207" s="201"/>
      <c r="I207" s="201"/>
      <c r="J207" s="200">
        <v>1</v>
      </c>
      <c r="K207" s="219" t="s">
        <v>101</v>
      </c>
      <c r="L207" s="18">
        <v>100</v>
      </c>
      <c r="M207" s="216" t="s">
        <v>101</v>
      </c>
      <c r="N207" s="18" t="s">
        <v>153</v>
      </c>
      <c r="O207" s="216"/>
      <c r="P207" s="216"/>
      <c r="Q207" s="219"/>
      <c r="R207" s="18">
        <f t="shared" si="57"/>
        <v>750</v>
      </c>
      <c r="S207" s="77">
        <v>7.5</v>
      </c>
      <c r="T207" s="77">
        <f t="shared" si="58"/>
        <v>907.5</v>
      </c>
      <c r="U207" s="77">
        <f t="shared" si="58"/>
        <v>9.0749999999999993</v>
      </c>
      <c r="V207" s="151">
        <v>0</v>
      </c>
      <c r="W207" s="47">
        <f t="shared" si="59"/>
        <v>750</v>
      </c>
      <c r="X207" s="495">
        <f t="shared" si="60"/>
        <v>7.5</v>
      </c>
      <c r="Y207" s="513">
        <v>3.5097827489743705</v>
      </c>
      <c r="Z207" s="30"/>
      <c r="AA207" s="30"/>
      <c r="AB207" s="30"/>
      <c r="AC207" s="30"/>
      <c r="AD207" s="30"/>
      <c r="AE207" s="30"/>
      <c r="AF207" s="30"/>
      <c r="AG207" s="48"/>
      <c r="AH207" s="120"/>
      <c r="AI207" s="23" t="s">
        <v>53</v>
      </c>
      <c r="AJ207" s="23"/>
      <c r="AK207" s="21"/>
      <c r="AL207" s="21"/>
      <c r="AM207" s="23"/>
      <c r="AN207" s="1"/>
      <c r="AO207" s="1"/>
    </row>
    <row r="208" spans="1:41" s="13" customFormat="1" ht="15.6" customHeight="1" outlineLevel="2" x14ac:dyDescent="0.25">
      <c r="A208" s="36"/>
      <c r="B208" s="32">
        <v>4048962073171</v>
      </c>
      <c r="C208" s="44" t="s">
        <v>1346</v>
      </c>
      <c r="D208" s="16"/>
      <c r="E208" s="265" t="s">
        <v>1347</v>
      </c>
      <c r="F208" s="171"/>
      <c r="G208" s="201"/>
      <c r="H208" s="201"/>
      <c r="I208" s="201"/>
      <c r="J208" s="200">
        <v>1</v>
      </c>
      <c r="K208" s="219" t="s">
        <v>101</v>
      </c>
      <c r="L208" s="18">
        <v>100</v>
      </c>
      <c r="M208" s="216" t="s">
        <v>101</v>
      </c>
      <c r="N208" s="18" t="s">
        <v>153</v>
      </c>
      <c r="O208" s="216"/>
      <c r="P208" s="216"/>
      <c r="Q208" s="219"/>
      <c r="R208" s="18">
        <f t="shared" si="57"/>
        <v>830.00000000000011</v>
      </c>
      <c r="S208" s="77">
        <v>8.3000000000000007</v>
      </c>
      <c r="T208" s="77">
        <f t="shared" si="58"/>
        <v>1004.3000000000001</v>
      </c>
      <c r="U208" s="77">
        <f t="shared" si="58"/>
        <v>10.043000000000001</v>
      </c>
      <c r="V208" s="151">
        <v>0</v>
      </c>
      <c r="W208" s="47">
        <f t="shared" si="59"/>
        <v>830.00000000000011</v>
      </c>
      <c r="X208" s="495">
        <f t="shared" si="60"/>
        <v>8.3000000000000007</v>
      </c>
      <c r="Y208" s="513">
        <v>3.8807353972399548</v>
      </c>
      <c r="Z208" s="30"/>
      <c r="AA208" s="30"/>
      <c r="AB208" s="30"/>
      <c r="AC208" s="30"/>
      <c r="AD208" s="30"/>
      <c r="AE208" s="30"/>
      <c r="AF208" s="30"/>
      <c r="AG208" s="48"/>
      <c r="AH208" s="120"/>
      <c r="AI208" s="23" t="s">
        <v>53</v>
      </c>
      <c r="AJ208" s="23"/>
      <c r="AK208" s="21"/>
      <c r="AL208" s="21"/>
      <c r="AM208" s="23"/>
      <c r="AN208" s="1"/>
      <c r="AO208" s="1"/>
    </row>
    <row r="209" spans="1:41" s="13" customFormat="1" ht="15.6" customHeight="1" outlineLevel="2" x14ac:dyDescent="0.25">
      <c r="A209" s="36"/>
      <c r="B209" s="32">
        <v>4048962073188</v>
      </c>
      <c r="C209" s="44" t="s">
        <v>1348</v>
      </c>
      <c r="D209" s="16"/>
      <c r="E209" s="265" t="s">
        <v>1349</v>
      </c>
      <c r="F209" s="171"/>
      <c r="G209" s="201"/>
      <c r="H209" s="201"/>
      <c r="I209" s="201"/>
      <c r="J209" s="200">
        <v>1</v>
      </c>
      <c r="K209" s="219" t="s">
        <v>101</v>
      </c>
      <c r="L209" s="18">
        <v>100</v>
      </c>
      <c r="M209" s="216" t="s">
        <v>101</v>
      </c>
      <c r="N209" s="18" t="s">
        <v>153</v>
      </c>
      <c r="O209" s="216"/>
      <c r="P209" s="216"/>
      <c r="Q209" s="219"/>
      <c r="R209" s="18">
        <f t="shared" si="57"/>
        <v>940</v>
      </c>
      <c r="S209" s="77">
        <v>9.4</v>
      </c>
      <c r="T209" s="77">
        <f t="shared" si="58"/>
        <v>1137.3999999999999</v>
      </c>
      <c r="U209" s="77">
        <f t="shared" si="58"/>
        <v>11.374000000000001</v>
      </c>
      <c r="V209" s="151">
        <v>0</v>
      </c>
      <c r="W209" s="47">
        <f t="shared" si="59"/>
        <v>940</v>
      </c>
      <c r="X209" s="495">
        <f t="shared" si="60"/>
        <v>9.4</v>
      </c>
      <c r="Y209" s="513">
        <v>4.3658273218949484</v>
      </c>
      <c r="Z209" s="30"/>
      <c r="AA209" s="30"/>
      <c r="AB209" s="30"/>
      <c r="AC209" s="30"/>
      <c r="AD209" s="30"/>
      <c r="AE209" s="30"/>
      <c r="AF209" s="30"/>
      <c r="AG209" s="48"/>
      <c r="AH209" s="120"/>
      <c r="AI209" s="23" t="s">
        <v>53</v>
      </c>
      <c r="AJ209" s="23"/>
      <c r="AK209" s="21"/>
      <c r="AL209" s="21"/>
      <c r="AM209" s="23"/>
      <c r="AN209" s="1"/>
      <c r="AO209" s="1"/>
    </row>
    <row r="210" spans="1:41" s="13" customFormat="1" ht="15.6" customHeight="1" outlineLevel="2" x14ac:dyDescent="0.25">
      <c r="A210" s="36"/>
      <c r="B210" s="32">
        <v>4048962073195</v>
      </c>
      <c r="C210" s="44" t="s">
        <v>1350</v>
      </c>
      <c r="D210" s="16"/>
      <c r="E210" s="265" t="s">
        <v>1351</v>
      </c>
      <c r="F210" s="171"/>
      <c r="G210" s="201"/>
      <c r="H210" s="201"/>
      <c r="I210" s="201"/>
      <c r="J210" s="200">
        <v>1</v>
      </c>
      <c r="K210" s="219" t="s">
        <v>101</v>
      </c>
      <c r="L210" s="18">
        <v>100</v>
      </c>
      <c r="M210" s="216" t="s">
        <v>101</v>
      </c>
      <c r="N210" s="18" t="s">
        <v>153</v>
      </c>
      <c r="O210" s="216"/>
      <c r="P210" s="216"/>
      <c r="Q210" s="219"/>
      <c r="R210" s="18">
        <f t="shared" si="57"/>
        <v>1050</v>
      </c>
      <c r="S210" s="77">
        <v>10.5</v>
      </c>
      <c r="T210" s="77">
        <f t="shared" si="58"/>
        <v>1270.5</v>
      </c>
      <c r="U210" s="77">
        <f t="shared" si="58"/>
        <v>12.705</v>
      </c>
      <c r="V210" s="151">
        <v>0</v>
      </c>
      <c r="W210" s="47">
        <f t="shared" si="59"/>
        <v>1050</v>
      </c>
      <c r="X210" s="495">
        <f t="shared" si="60"/>
        <v>10.5</v>
      </c>
      <c r="Y210" s="513">
        <v>4.8937214751959726</v>
      </c>
      <c r="Z210" s="30"/>
      <c r="AA210" s="30"/>
      <c r="AB210" s="30"/>
      <c r="AC210" s="30"/>
      <c r="AD210" s="30"/>
      <c r="AE210" s="30"/>
      <c r="AF210" s="30"/>
      <c r="AG210" s="48"/>
      <c r="AH210" s="120"/>
      <c r="AI210" s="23" t="s">
        <v>53</v>
      </c>
      <c r="AJ210" s="23"/>
      <c r="AK210" s="21"/>
      <c r="AL210" s="21"/>
      <c r="AM210" s="23"/>
      <c r="AN210" s="1"/>
      <c r="AO210" s="1"/>
    </row>
    <row r="211" spans="1:41" s="13" customFormat="1" ht="15.6" customHeight="1" outlineLevel="2" x14ac:dyDescent="0.25">
      <c r="A211" s="36"/>
      <c r="B211" s="32">
        <v>4048962073201</v>
      </c>
      <c r="C211" s="44" t="s">
        <v>1352</v>
      </c>
      <c r="D211" s="16"/>
      <c r="E211" s="265" t="s">
        <v>1353</v>
      </c>
      <c r="F211" s="171"/>
      <c r="G211" s="201"/>
      <c r="H211" s="201"/>
      <c r="I211" s="201"/>
      <c r="J211" s="200">
        <v>1</v>
      </c>
      <c r="K211" s="219" t="s">
        <v>101</v>
      </c>
      <c r="L211" s="18">
        <v>100</v>
      </c>
      <c r="M211" s="216" t="s">
        <v>101</v>
      </c>
      <c r="N211" s="18" t="s">
        <v>153</v>
      </c>
      <c r="O211" s="216"/>
      <c r="P211" s="216"/>
      <c r="Q211" s="219"/>
      <c r="R211" s="18">
        <f t="shared" si="57"/>
        <v>1170</v>
      </c>
      <c r="S211" s="77">
        <v>11.7</v>
      </c>
      <c r="T211" s="77">
        <f t="shared" si="58"/>
        <v>1415.7</v>
      </c>
      <c r="U211" s="77">
        <f t="shared" si="58"/>
        <v>14.156999999999998</v>
      </c>
      <c r="V211" s="151">
        <v>0</v>
      </c>
      <c r="W211" s="47">
        <f t="shared" si="59"/>
        <v>1170</v>
      </c>
      <c r="X211" s="495">
        <f t="shared" si="60"/>
        <v>11.7</v>
      </c>
      <c r="Y211" s="513">
        <v>5.435883038045672</v>
      </c>
      <c r="Z211" s="30"/>
      <c r="AA211" s="30"/>
      <c r="AB211" s="30"/>
      <c r="AC211" s="30"/>
      <c r="AD211" s="30"/>
      <c r="AE211" s="30"/>
      <c r="AF211" s="30"/>
      <c r="AG211" s="48"/>
      <c r="AH211" s="120"/>
      <c r="AI211" s="23" t="s">
        <v>53</v>
      </c>
      <c r="AJ211" s="23"/>
      <c r="AK211" s="21"/>
      <c r="AL211" s="21"/>
      <c r="AM211" s="23"/>
      <c r="AN211" s="1"/>
      <c r="AO211" s="1"/>
    </row>
    <row r="212" spans="1:41" s="13" customFormat="1" ht="56.4" customHeight="1" outlineLevel="1" x14ac:dyDescent="0.25">
      <c r="A212" s="36"/>
      <c r="B212" s="393" t="s">
        <v>1354</v>
      </c>
      <c r="C212" s="393"/>
      <c r="D212" s="393"/>
      <c r="E212" s="394"/>
      <c r="F212" s="211"/>
      <c r="G212" s="211"/>
      <c r="H212" s="211"/>
      <c r="I212" s="211"/>
      <c r="J212" s="214"/>
      <c r="K212" s="214"/>
      <c r="L212" s="367"/>
      <c r="M212" s="368"/>
      <c r="N212" s="245"/>
      <c r="O212" s="368"/>
      <c r="P212" s="368"/>
      <c r="Q212" s="214"/>
      <c r="R212" s="38"/>
      <c r="S212" s="38"/>
      <c r="T212" s="38"/>
      <c r="U212" s="38"/>
      <c r="V212" s="154"/>
      <c r="W212" s="154"/>
      <c r="X212" s="519"/>
      <c r="Y212" s="520"/>
      <c r="Z212" s="38"/>
      <c r="AA212" s="38"/>
      <c r="AB212" s="38"/>
      <c r="AC212" s="38"/>
      <c r="AD212" s="38"/>
      <c r="AE212" s="38"/>
      <c r="AF212" s="38"/>
      <c r="AG212" s="40"/>
      <c r="AH212" s="215"/>
      <c r="AI212" s="202"/>
      <c r="AJ212" s="202"/>
      <c r="AK212" s="212"/>
      <c r="AL212" s="212"/>
      <c r="AM212" s="213"/>
      <c r="AN212" s="1"/>
      <c r="AO212" s="1"/>
    </row>
    <row r="213" spans="1:41" s="13" customFormat="1" ht="15.6" customHeight="1" outlineLevel="2" x14ac:dyDescent="0.25">
      <c r="A213" s="36"/>
      <c r="B213" s="32">
        <v>4048962345476</v>
      </c>
      <c r="C213" s="44" t="s">
        <v>1355</v>
      </c>
      <c r="D213" s="16"/>
      <c r="E213" s="265" t="s">
        <v>1356</v>
      </c>
      <c r="F213" s="171"/>
      <c r="G213" s="201"/>
      <c r="H213" s="201"/>
      <c r="I213" s="201"/>
      <c r="J213" s="200">
        <v>1</v>
      </c>
      <c r="K213" s="219" t="s">
        <v>101</v>
      </c>
      <c r="L213" s="18">
        <v>100</v>
      </c>
      <c r="M213" s="216" t="s">
        <v>101</v>
      </c>
      <c r="N213" s="18" t="s">
        <v>153</v>
      </c>
      <c r="O213" s="216"/>
      <c r="P213" s="216"/>
      <c r="Q213" s="219"/>
      <c r="R213" s="18">
        <f t="shared" ref="R213:R228" si="61">S213*L213</f>
        <v>1610.0000000000002</v>
      </c>
      <c r="S213" s="77">
        <v>16.100000000000001</v>
      </c>
      <c r="T213" s="77">
        <f t="shared" ref="T213:U228" si="62">R213*1.21</f>
        <v>1948.1000000000001</v>
      </c>
      <c r="U213" s="77">
        <f t="shared" si="62"/>
        <v>19.481000000000002</v>
      </c>
      <c r="V213" s="151">
        <v>0</v>
      </c>
      <c r="W213" s="47">
        <f t="shared" ref="W213:W228" si="63">X213*L213</f>
        <v>1610.0000000000002</v>
      </c>
      <c r="X213" s="495">
        <f t="shared" ref="X213:X228" si="64">S213*(1-V213/100)</f>
        <v>16.100000000000001</v>
      </c>
      <c r="Y213" s="513">
        <v>7.4943753344985611</v>
      </c>
      <c r="Z213" s="30"/>
      <c r="AA213" s="30"/>
      <c r="AB213" s="30"/>
      <c r="AC213" s="30"/>
      <c r="AD213" s="30"/>
      <c r="AE213" s="30"/>
      <c r="AF213" s="30"/>
      <c r="AG213" s="48"/>
      <c r="AH213" s="120"/>
      <c r="AI213" s="23" t="s">
        <v>53</v>
      </c>
      <c r="AJ213" s="23"/>
      <c r="AK213" s="21"/>
      <c r="AL213" s="21"/>
      <c r="AM213" s="23"/>
      <c r="AN213" s="1"/>
      <c r="AO213" s="1"/>
    </row>
    <row r="214" spans="1:41" s="13" customFormat="1" ht="15.6" customHeight="1" outlineLevel="2" x14ac:dyDescent="0.25">
      <c r="A214" s="36"/>
      <c r="B214" s="32">
        <v>4048962345483</v>
      </c>
      <c r="C214" s="44" t="s">
        <v>1357</v>
      </c>
      <c r="D214" s="16"/>
      <c r="E214" s="265" t="s">
        <v>1358</v>
      </c>
      <c r="F214" s="171"/>
      <c r="G214" s="201"/>
      <c r="H214" s="201"/>
      <c r="I214" s="201"/>
      <c r="J214" s="200">
        <v>1</v>
      </c>
      <c r="K214" s="219" t="s">
        <v>101</v>
      </c>
      <c r="L214" s="18">
        <v>100</v>
      </c>
      <c r="M214" s="216" t="s">
        <v>101</v>
      </c>
      <c r="N214" s="18" t="s">
        <v>153</v>
      </c>
      <c r="O214" s="216"/>
      <c r="P214" s="216"/>
      <c r="Q214" s="219"/>
      <c r="R214" s="18">
        <f t="shared" si="61"/>
        <v>1670</v>
      </c>
      <c r="S214" s="77">
        <v>16.7</v>
      </c>
      <c r="T214" s="77">
        <f t="shared" si="62"/>
        <v>2020.7</v>
      </c>
      <c r="U214" s="77">
        <f t="shared" si="62"/>
        <v>20.206999999999997</v>
      </c>
      <c r="V214" s="151">
        <v>0</v>
      </c>
      <c r="W214" s="47">
        <f t="shared" si="63"/>
        <v>1670</v>
      </c>
      <c r="X214" s="495">
        <f t="shared" si="64"/>
        <v>16.7</v>
      </c>
      <c r="Y214" s="513">
        <v>7.7643932693444659</v>
      </c>
      <c r="Z214" s="30"/>
      <c r="AA214" s="30"/>
      <c r="AB214" s="30"/>
      <c r="AC214" s="30"/>
      <c r="AD214" s="30"/>
      <c r="AE214" s="30"/>
      <c r="AF214" s="30"/>
      <c r="AG214" s="48"/>
      <c r="AH214" s="120"/>
      <c r="AI214" s="23" t="s">
        <v>53</v>
      </c>
      <c r="AJ214" s="23"/>
      <c r="AK214" s="21"/>
      <c r="AL214" s="21"/>
      <c r="AM214" s="23"/>
      <c r="AN214" s="1"/>
      <c r="AO214" s="1"/>
    </row>
    <row r="215" spans="1:41" s="13" customFormat="1" ht="15.6" customHeight="1" outlineLevel="2" x14ac:dyDescent="0.25">
      <c r="A215" s="36"/>
      <c r="B215" s="32">
        <v>4048962345490</v>
      </c>
      <c r="C215" s="44" t="s">
        <v>1359</v>
      </c>
      <c r="D215" s="16"/>
      <c r="E215" s="265" t="s">
        <v>1360</v>
      </c>
      <c r="F215" s="171"/>
      <c r="G215" s="201"/>
      <c r="H215" s="201"/>
      <c r="I215" s="201"/>
      <c r="J215" s="200">
        <v>1</v>
      </c>
      <c r="K215" s="219" t="s">
        <v>101</v>
      </c>
      <c r="L215" s="18">
        <v>100</v>
      </c>
      <c r="M215" s="216" t="s">
        <v>101</v>
      </c>
      <c r="N215" s="18" t="s">
        <v>153</v>
      </c>
      <c r="O215" s="216"/>
      <c r="P215" s="216"/>
      <c r="Q215" s="219"/>
      <c r="R215" s="18">
        <f t="shared" si="61"/>
        <v>1750</v>
      </c>
      <c r="S215" s="77">
        <v>17.5</v>
      </c>
      <c r="T215" s="77">
        <f t="shared" si="62"/>
        <v>2117.5</v>
      </c>
      <c r="U215" s="77">
        <f t="shared" si="62"/>
        <v>21.175000000000001</v>
      </c>
      <c r="V215" s="151">
        <v>0</v>
      </c>
      <c r="W215" s="47">
        <f t="shared" si="63"/>
        <v>1750</v>
      </c>
      <c r="X215" s="495">
        <f t="shared" si="64"/>
        <v>17.5</v>
      </c>
      <c r="Y215" s="513">
        <v>8.1280908958716029</v>
      </c>
      <c r="Z215" s="30"/>
      <c r="AA215" s="30"/>
      <c r="AB215" s="30"/>
      <c r="AC215" s="30"/>
      <c r="AD215" s="30"/>
      <c r="AE215" s="30"/>
      <c r="AF215" s="30"/>
      <c r="AG215" s="48"/>
      <c r="AH215" s="120"/>
      <c r="AI215" s="23" t="s">
        <v>53</v>
      </c>
      <c r="AJ215" s="23"/>
      <c r="AK215" s="21"/>
      <c r="AL215" s="21"/>
      <c r="AM215" s="23"/>
      <c r="AN215" s="1"/>
      <c r="AO215" s="1"/>
    </row>
    <row r="216" spans="1:41" s="13" customFormat="1" ht="15.6" customHeight="1" outlineLevel="2" x14ac:dyDescent="0.25">
      <c r="A216" s="36"/>
      <c r="B216" s="32">
        <v>4048962345506</v>
      </c>
      <c r="C216" s="44" t="s">
        <v>1361</v>
      </c>
      <c r="D216" s="16"/>
      <c r="E216" s="265" t="s">
        <v>1362</v>
      </c>
      <c r="F216" s="171"/>
      <c r="G216" s="201"/>
      <c r="H216" s="201"/>
      <c r="I216" s="201"/>
      <c r="J216" s="200">
        <v>1</v>
      </c>
      <c r="K216" s="219" t="s">
        <v>101</v>
      </c>
      <c r="L216" s="18">
        <v>100</v>
      </c>
      <c r="M216" s="216" t="s">
        <v>101</v>
      </c>
      <c r="N216" s="18" t="s">
        <v>153</v>
      </c>
      <c r="O216" s="216"/>
      <c r="P216" s="216"/>
      <c r="Q216" s="219"/>
      <c r="R216" s="18">
        <f t="shared" si="61"/>
        <v>1870</v>
      </c>
      <c r="S216" s="77">
        <v>18.7</v>
      </c>
      <c r="T216" s="77">
        <f t="shared" si="62"/>
        <v>2262.6999999999998</v>
      </c>
      <c r="U216" s="77">
        <f t="shared" si="62"/>
        <v>22.626999999999999</v>
      </c>
      <c r="V216" s="151">
        <v>0</v>
      </c>
      <c r="W216" s="47">
        <f t="shared" si="63"/>
        <v>1870</v>
      </c>
      <c r="X216" s="495">
        <f t="shared" si="64"/>
        <v>18.7</v>
      </c>
      <c r="Y216" s="513">
        <v>8.7177218964534724</v>
      </c>
      <c r="Z216" s="30"/>
      <c r="AA216" s="30"/>
      <c r="AB216" s="30"/>
      <c r="AC216" s="30"/>
      <c r="AD216" s="30"/>
      <c r="AE216" s="30"/>
      <c r="AF216" s="30"/>
      <c r="AG216" s="48"/>
      <c r="AH216" s="120"/>
      <c r="AI216" s="23" t="s">
        <v>53</v>
      </c>
      <c r="AJ216" s="23"/>
      <c r="AK216" s="21"/>
      <c r="AL216" s="21"/>
      <c r="AM216" s="23"/>
      <c r="AN216" s="1"/>
      <c r="AO216" s="1"/>
    </row>
    <row r="217" spans="1:41" s="13" customFormat="1" ht="15.6" customHeight="1" outlineLevel="2" x14ac:dyDescent="0.25">
      <c r="A217" s="36"/>
      <c r="B217" s="32">
        <v>4048962345513</v>
      </c>
      <c r="C217" s="44" t="s">
        <v>1363</v>
      </c>
      <c r="D217" s="16"/>
      <c r="E217" s="265" t="s">
        <v>1364</v>
      </c>
      <c r="F217" s="171"/>
      <c r="G217" s="201"/>
      <c r="H217" s="201"/>
      <c r="I217" s="201"/>
      <c r="J217" s="200">
        <v>1</v>
      </c>
      <c r="K217" s="219" t="s">
        <v>101</v>
      </c>
      <c r="L217" s="18">
        <v>100</v>
      </c>
      <c r="M217" s="216" t="s">
        <v>101</v>
      </c>
      <c r="N217" s="18" t="s">
        <v>153</v>
      </c>
      <c r="O217" s="216"/>
      <c r="P217" s="216"/>
      <c r="Q217" s="219"/>
      <c r="R217" s="18">
        <f t="shared" si="61"/>
        <v>2000</v>
      </c>
      <c r="S217" s="77">
        <v>20</v>
      </c>
      <c r="T217" s="77">
        <f t="shared" si="62"/>
        <v>2420</v>
      </c>
      <c r="U217" s="77">
        <f t="shared" si="62"/>
        <v>24.2</v>
      </c>
      <c r="V217" s="151">
        <v>0</v>
      </c>
      <c r="W217" s="47">
        <f t="shared" si="63"/>
        <v>2000</v>
      </c>
      <c r="X217" s="495">
        <f t="shared" si="64"/>
        <v>20</v>
      </c>
      <c r="Y217" s="513">
        <v>9.2963317568375547</v>
      </c>
      <c r="Z217" s="30"/>
      <c r="AA217" s="30"/>
      <c r="AB217" s="30"/>
      <c r="AC217" s="30"/>
      <c r="AD217" s="30"/>
      <c r="AE217" s="30"/>
      <c r="AF217" s="30"/>
      <c r="AG217" s="48"/>
      <c r="AH217" s="120"/>
      <c r="AI217" s="23" t="s">
        <v>53</v>
      </c>
      <c r="AJ217" s="23"/>
      <c r="AK217" s="21"/>
      <c r="AL217" s="21"/>
      <c r="AM217" s="23"/>
      <c r="AN217" s="1"/>
      <c r="AO217" s="1"/>
    </row>
    <row r="218" spans="1:41" s="13" customFormat="1" ht="15.6" customHeight="1" outlineLevel="2" x14ac:dyDescent="0.25">
      <c r="A218" s="36"/>
      <c r="B218" s="32">
        <v>4048962345520</v>
      </c>
      <c r="C218" s="44" t="s">
        <v>1365</v>
      </c>
      <c r="D218" s="16"/>
      <c r="E218" s="265" t="s">
        <v>1366</v>
      </c>
      <c r="F218" s="171"/>
      <c r="G218" s="201"/>
      <c r="H218" s="201"/>
      <c r="I218" s="201"/>
      <c r="J218" s="200">
        <v>1</v>
      </c>
      <c r="K218" s="219" t="s">
        <v>101</v>
      </c>
      <c r="L218" s="18">
        <v>100</v>
      </c>
      <c r="M218" s="216" t="s">
        <v>101</v>
      </c>
      <c r="N218" s="18" t="s">
        <v>153</v>
      </c>
      <c r="O218" s="216"/>
      <c r="P218" s="216"/>
      <c r="Q218" s="219"/>
      <c r="R218" s="18">
        <f t="shared" si="61"/>
        <v>2200</v>
      </c>
      <c r="S218" s="77">
        <v>22</v>
      </c>
      <c r="T218" s="77">
        <f t="shared" si="62"/>
        <v>2662</v>
      </c>
      <c r="U218" s="77">
        <f t="shared" si="62"/>
        <v>26.619999999999997</v>
      </c>
      <c r="V218" s="151">
        <v>0</v>
      </c>
      <c r="W218" s="47">
        <f t="shared" si="63"/>
        <v>2200</v>
      </c>
      <c r="X218" s="495">
        <f t="shared" si="64"/>
        <v>22</v>
      </c>
      <c r="Y218" s="513">
        <v>10.222107533452084</v>
      </c>
      <c r="Z218" s="30"/>
      <c r="AA218" s="30"/>
      <c r="AB218" s="30"/>
      <c r="AC218" s="30"/>
      <c r="AD218" s="30"/>
      <c r="AE218" s="30"/>
      <c r="AF218" s="30"/>
      <c r="AG218" s="48"/>
      <c r="AH218" s="120"/>
      <c r="AI218" s="23" t="s">
        <v>53</v>
      </c>
      <c r="AJ218" s="23"/>
      <c r="AK218" s="21"/>
      <c r="AL218" s="21"/>
      <c r="AM218" s="23"/>
      <c r="AN218" s="1"/>
      <c r="AO218" s="1"/>
    </row>
    <row r="219" spans="1:41" s="13" customFormat="1" ht="15.6" customHeight="1" outlineLevel="2" x14ac:dyDescent="0.25">
      <c r="A219" s="36"/>
      <c r="B219" s="32">
        <v>4048962345537</v>
      </c>
      <c r="C219" s="44" t="s">
        <v>1367</v>
      </c>
      <c r="D219" s="16"/>
      <c r="E219" s="265" t="s">
        <v>1368</v>
      </c>
      <c r="F219" s="171"/>
      <c r="G219" s="201"/>
      <c r="H219" s="201"/>
      <c r="I219" s="201"/>
      <c r="J219" s="200">
        <v>1</v>
      </c>
      <c r="K219" s="219" t="s">
        <v>101</v>
      </c>
      <c r="L219" s="18">
        <v>100</v>
      </c>
      <c r="M219" s="216" t="s">
        <v>101</v>
      </c>
      <c r="N219" s="18" t="s">
        <v>153</v>
      </c>
      <c r="O219" s="216"/>
      <c r="P219" s="216"/>
      <c r="Q219" s="219"/>
      <c r="R219" s="18">
        <f t="shared" si="61"/>
        <v>2370</v>
      </c>
      <c r="S219" s="77">
        <v>23.7</v>
      </c>
      <c r="T219" s="77">
        <f t="shared" si="62"/>
        <v>2867.7</v>
      </c>
      <c r="U219" s="77">
        <f t="shared" si="62"/>
        <v>28.677</v>
      </c>
      <c r="V219" s="151">
        <v>0</v>
      </c>
      <c r="W219" s="47">
        <f t="shared" si="63"/>
        <v>2370</v>
      </c>
      <c r="X219" s="495">
        <f t="shared" si="64"/>
        <v>23.7</v>
      </c>
      <c r="Y219" s="513">
        <v>11.043182478187587</v>
      </c>
      <c r="Z219" s="30"/>
      <c r="AA219" s="30"/>
      <c r="AB219" s="30"/>
      <c r="AC219" s="30"/>
      <c r="AD219" s="30"/>
      <c r="AE219" s="30"/>
      <c r="AF219" s="30"/>
      <c r="AG219" s="48"/>
      <c r="AH219" s="120"/>
      <c r="AI219" s="23" t="s">
        <v>53</v>
      </c>
      <c r="AJ219" s="23"/>
      <c r="AK219" s="21"/>
      <c r="AL219" s="21"/>
      <c r="AM219" s="23"/>
      <c r="AN219" s="1"/>
      <c r="AO219" s="1"/>
    </row>
    <row r="220" spans="1:41" s="13" customFormat="1" ht="15.6" customHeight="1" outlineLevel="2" x14ac:dyDescent="0.25">
      <c r="A220" s="36"/>
      <c r="B220" s="32">
        <v>4048962345544</v>
      </c>
      <c r="C220" s="44" t="s">
        <v>1369</v>
      </c>
      <c r="D220" s="16"/>
      <c r="E220" s="265" t="s">
        <v>1370</v>
      </c>
      <c r="F220" s="171"/>
      <c r="G220" s="201"/>
      <c r="H220" s="201"/>
      <c r="I220" s="201"/>
      <c r="J220" s="200">
        <v>1</v>
      </c>
      <c r="K220" s="219" t="s">
        <v>101</v>
      </c>
      <c r="L220" s="18">
        <v>100</v>
      </c>
      <c r="M220" s="216" t="s">
        <v>101</v>
      </c>
      <c r="N220" s="18" t="s">
        <v>153</v>
      </c>
      <c r="O220" s="216"/>
      <c r="P220" s="216"/>
      <c r="Q220" s="219"/>
      <c r="R220" s="18">
        <f t="shared" si="61"/>
        <v>2750</v>
      </c>
      <c r="S220" s="77">
        <v>27.5</v>
      </c>
      <c r="T220" s="77">
        <f t="shared" si="62"/>
        <v>3327.5</v>
      </c>
      <c r="U220" s="77">
        <f t="shared" si="62"/>
        <v>33.274999999999999</v>
      </c>
      <c r="V220" s="151">
        <v>0</v>
      </c>
      <c r="W220" s="47">
        <f t="shared" si="63"/>
        <v>2750</v>
      </c>
      <c r="X220" s="495">
        <f t="shared" si="64"/>
        <v>27.5</v>
      </c>
      <c r="Y220" s="513">
        <v>12.784522629438724</v>
      </c>
      <c r="Z220" s="30"/>
      <c r="AA220" s="30"/>
      <c r="AB220" s="30"/>
      <c r="AC220" s="30"/>
      <c r="AD220" s="30"/>
      <c r="AE220" s="30"/>
      <c r="AF220" s="30"/>
      <c r="AG220" s="48"/>
      <c r="AH220" s="120"/>
      <c r="AI220" s="23" t="s">
        <v>53</v>
      </c>
      <c r="AJ220" s="23"/>
      <c r="AK220" s="21"/>
      <c r="AL220" s="21"/>
      <c r="AM220" s="23"/>
      <c r="AN220" s="1"/>
      <c r="AO220" s="1"/>
    </row>
    <row r="221" spans="1:41" s="13" customFormat="1" ht="15.6" customHeight="1" outlineLevel="2" x14ac:dyDescent="0.25">
      <c r="A221" s="36"/>
      <c r="B221" s="32">
        <v>4048962345551</v>
      </c>
      <c r="C221" s="44" t="s">
        <v>1371</v>
      </c>
      <c r="D221" s="16"/>
      <c r="E221" s="265" t="s">
        <v>1372</v>
      </c>
      <c r="F221" s="171"/>
      <c r="G221" s="201"/>
      <c r="H221" s="201"/>
      <c r="I221" s="201"/>
      <c r="J221" s="200">
        <v>1</v>
      </c>
      <c r="K221" s="219" t="s">
        <v>101</v>
      </c>
      <c r="L221" s="18">
        <v>100</v>
      </c>
      <c r="M221" s="216" t="s">
        <v>101</v>
      </c>
      <c r="N221" s="18" t="s">
        <v>153</v>
      </c>
      <c r="O221" s="216"/>
      <c r="P221" s="216"/>
      <c r="Q221" s="219"/>
      <c r="R221" s="18">
        <f t="shared" si="61"/>
        <v>3020</v>
      </c>
      <c r="S221" s="77">
        <v>30.2</v>
      </c>
      <c r="T221" s="77">
        <f t="shared" si="62"/>
        <v>3654.2</v>
      </c>
      <c r="U221" s="77">
        <f t="shared" si="62"/>
        <v>36.542000000000002</v>
      </c>
      <c r="V221" s="151">
        <v>0</v>
      </c>
      <c r="W221" s="47">
        <f t="shared" si="63"/>
        <v>3020</v>
      </c>
      <c r="X221" s="495">
        <f t="shared" si="64"/>
        <v>30.2</v>
      </c>
      <c r="Y221" s="513">
        <v>14.040932611987014</v>
      </c>
      <c r="Z221" s="30"/>
      <c r="AA221" s="30"/>
      <c r="AB221" s="30"/>
      <c r="AC221" s="30"/>
      <c r="AD221" s="30"/>
      <c r="AE221" s="30"/>
      <c r="AF221" s="30"/>
      <c r="AG221" s="48"/>
      <c r="AH221" s="120"/>
      <c r="AI221" s="23" t="s">
        <v>53</v>
      </c>
      <c r="AJ221" s="23"/>
      <c r="AK221" s="21"/>
      <c r="AL221" s="21"/>
      <c r="AM221" s="23"/>
      <c r="AN221" s="1"/>
      <c r="AO221" s="1"/>
    </row>
    <row r="222" spans="1:41" s="13" customFormat="1" ht="15.6" customHeight="1" outlineLevel="2" x14ac:dyDescent="0.25">
      <c r="A222" s="36"/>
      <c r="B222" s="32">
        <v>4048962345568</v>
      </c>
      <c r="C222" s="44" t="s">
        <v>1373</v>
      </c>
      <c r="D222" s="16"/>
      <c r="E222" s="265" t="s">
        <v>1374</v>
      </c>
      <c r="F222" s="171"/>
      <c r="G222" s="201"/>
      <c r="H222" s="201"/>
      <c r="I222" s="201"/>
      <c r="J222" s="200">
        <v>1</v>
      </c>
      <c r="K222" s="219" t="s">
        <v>101</v>
      </c>
      <c r="L222" s="18">
        <v>100</v>
      </c>
      <c r="M222" s="216" t="s">
        <v>101</v>
      </c>
      <c r="N222" s="18" t="s">
        <v>153</v>
      </c>
      <c r="O222" s="216"/>
      <c r="P222" s="216"/>
      <c r="Q222" s="219"/>
      <c r="R222" s="18">
        <f t="shared" si="61"/>
        <v>3429.9999999999995</v>
      </c>
      <c r="S222" s="77">
        <v>34.299999999999997</v>
      </c>
      <c r="T222" s="77">
        <f t="shared" si="62"/>
        <v>4150.2999999999993</v>
      </c>
      <c r="U222" s="77">
        <f t="shared" si="62"/>
        <v>41.502999999999993</v>
      </c>
      <c r="V222" s="151">
        <v>0</v>
      </c>
      <c r="W222" s="47">
        <f t="shared" si="63"/>
        <v>3429.9999999999995</v>
      </c>
      <c r="X222" s="495">
        <f t="shared" si="64"/>
        <v>34.299999999999997</v>
      </c>
      <c r="Y222" s="513">
        <v>15.958611006402819</v>
      </c>
      <c r="Z222" s="30"/>
      <c r="AA222" s="30"/>
      <c r="AB222" s="30"/>
      <c r="AC222" s="30"/>
      <c r="AD222" s="30"/>
      <c r="AE222" s="30"/>
      <c r="AF222" s="30"/>
      <c r="AG222" s="48"/>
      <c r="AH222" s="120"/>
      <c r="AI222" s="23" t="s">
        <v>53</v>
      </c>
      <c r="AJ222" s="23"/>
      <c r="AK222" s="21"/>
      <c r="AL222" s="21"/>
      <c r="AM222" s="23"/>
      <c r="AN222" s="1"/>
      <c r="AO222" s="1"/>
    </row>
    <row r="223" spans="1:41" s="13" customFormat="1" ht="15.6" customHeight="1" outlineLevel="2" x14ac:dyDescent="0.25">
      <c r="A223" s="36"/>
      <c r="B223" s="32">
        <v>4048962345575</v>
      </c>
      <c r="C223" s="44" t="s">
        <v>1375</v>
      </c>
      <c r="D223" s="16"/>
      <c r="E223" s="265" t="s">
        <v>1376</v>
      </c>
      <c r="F223" s="171"/>
      <c r="G223" s="201"/>
      <c r="H223" s="201"/>
      <c r="I223" s="201"/>
      <c r="J223" s="200">
        <v>1</v>
      </c>
      <c r="K223" s="219" t="s">
        <v>101</v>
      </c>
      <c r="L223" s="18">
        <v>100</v>
      </c>
      <c r="M223" s="216" t="s">
        <v>101</v>
      </c>
      <c r="N223" s="18" t="s">
        <v>153</v>
      </c>
      <c r="O223" s="216"/>
      <c r="P223" s="216"/>
      <c r="Q223" s="219"/>
      <c r="R223" s="18">
        <f t="shared" si="61"/>
        <v>3700</v>
      </c>
      <c r="S223" s="77">
        <v>37</v>
      </c>
      <c r="T223" s="77">
        <f t="shared" si="62"/>
        <v>4477</v>
      </c>
      <c r="U223" s="77">
        <f t="shared" si="62"/>
        <v>44.769999999999996</v>
      </c>
      <c r="V223" s="151">
        <v>0</v>
      </c>
      <c r="W223" s="47">
        <f t="shared" si="63"/>
        <v>3700</v>
      </c>
      <c r="X223" s="495">
        <f t="shared" si="64"/>
        <v>37</v>
      </c>
      <c r="Y223" s="513">
        <v>17.220531559050006</v>
      </c>
      <c r="Z223" s="30"/>
      <c r="AA223" s="30"/>
      <c r="AB223" s="30"/>
      <c r="AC223" s="30"/>
      <c r="AD223" s="30"/>
      <c r="AE223" s="30"/>
      <c r="AF223" s="30"/>
      <c r="AG223" s="48"/>
      <c r="AH223" s="120"/>
      <c r="AI223" s="23" t="s">
        <v>53</v>
      </c>
      <c r="AJ223" s="23"/>
      <c r="AK223" s="21"/>
      <c r="AL223" s="21"/>
      <c r="AM223" s="23"/>
      <c r="AN223" s="1"/>
      <c r="AO223" s="1"/>
    </row>
    <row r="224" spans="1:41" s="13" customFormat="1" ht="15.6" customHeight="1" outlineLevel="2" x14ac:dyDescent="0.25">
      <c r="A224" s="36"/>
      <c r="B224" s="32">
        <v>4048962345582</v>
      </c>
      <c r="C224" s="44" t="s">
        <v>1377</v>
      </c>
      <c r="D224" s="16"/>
      <c r="E224" s="265" t="s">
        <v>1378</v>
      </c>
      <c r="F224" s="171"/>
      <c r="G224" s="201"/>
      <c r="H224" s="201"/>
      <c r="I224" s="201"/>
      <c r="J224" s="200">
        <v>1</v>
      </c>
      <c r="K224" s="219" t="s">
        <v>101</v>
      </c>
      <c r="L224" s="18">
        <v>100</v>
      </c>
      <c r="M224" s="216" t="s">
        <v>101</v>
      </c>
      <c r="N224" s="18" t="s">
        <v>153</v>
      </c>
      <c r="O224" s="216"/>
      <c r="P224" s="216"/>
      <c r="Q224" s="219"/>
      <c r="R224" s="18">
        <f t="shared" si="61"/>
        <v>4050</v>
      </c>
      <c r="S224" s="77">
        <v>40.5</v>
      </c>
      <c r="T224" s="77">
        <f t="shared" si="62"/>
        <v>4900.5</v>
      </c>
      <c r="U224" s="77">
        <f t="shared" si="62"/>
        <v>49.004999999999995</v>
      </c>
      <c r="V224" s="151">
        <v>0</v>
      </c>
      <c r="W224" s="47">
        <f t="shared" si="63"/>
        <v>4050</v>
      </c>
      <c r="X224" s="495">
        <f t="shared" si="64"/>
        <v>40.5</v>
      </c>
      <c r="Y224" s="513">
        <v>18.824107457828738</v>
      </c>
      <c r="Z224" s="30"/>
      <c r="AA224" s="30"/>
      <c r="AB224" s="30"/>
      <c r="AC224" s="30"/>
      <c r="AD224" s="30"/>
      <c r="AE224" s="30"/>
      <c r="AF224" s="30"/>
      <c r="AG224" s="48"/>
      <c r="AH224" s="120"/>
      <c r="AI224" s="23" t="s">
        <v>53</v>
      </c>
      <c r="AJ224" s="23"/>
      <c r="AK224" s="21"/>
      <c r="AL224" s="21"/>
      <c r="AM224" s="23"/>
      <c r="AN224" s="1"/>
      <c r="AO224" s="1"/>
    </row>
    <row r="225" spans="1:41" s="13" customFormat="1" ht="15.6" customHeight="1" outlineLevel="2" x14ac:dyDescent="0.25">
      <c r="A225" s="36"/>
      <c r="B225" s="32">
        <v>4048962345599</v>
      </c>
      <c r="C225" s="44" t="s">
        <v>1379</v>
      </c>
      <c r="D225" s="16"/>
      <c r="E225" s="265" t="s">
        <v>1380</v>
      </c>
      <c r="F225" s="171"/>
      <c r="G225" s="201"/>
      <c r="H225" s="201"/>
      <c r="I225" s="201"/>
      <c r="J225" s="200">
        <v>1</v>
      </c>
      <c r="K225" s="219" t="s">
        <v>101</v>
      </c>
      <c r="L225" s="18">
        <v>100</v>
      </c>
      <c r="M225" s="216" t="s">
        <v>101</v>
      </c>
      <c r="N225" s="18" t="s">
        <v>153</v>
      </c>
      <c r="O225" s="216"/>
      <c r="P225" s="216"/>
      <c r="Q225" s="219"/>
      <c r="R225" s="18">
        <f t="shared" si="61"/>
        <v>4710</v>
      </c>
      <c r="S225" s="77">
        <v>47.1</v>
      </c>
      <c r="T225" s="77">
        <f t="shared" si="62"/>
        <v>5699.0999999999995</v>
      </c>
      <c r="U225" s="77">
        <f t="shared" si="62"/>
        <v>56.991</v>
      </c>
      <c r="V225" s="151">
        <v>0</v>
      </c>
      <c r="W225" s="47">
        <f t="shared" si="63"/>
        <v>4710</v>
      </c>
      <c r="X225" s="495">
        <f t="shared" si="64"/>
        <v>47.1</v>
      </c>
      <c r="Y225" s="513">
        <v>21.899005573012708</v>
      </c>
      <c r="Z225" s="30"/>
      <c r="AA225" s="30"/>
      <c r="AB225" s="30"/>
      <c r="AC225" s="30"/>
      <c r="AD225" s="30"/>
      <c r="AE225" s="30"/>
      <c r="AF225" s="30"/>
      <c r="AG225" s="48"/>
      <c r="AH225" s="120"/>
      <c r="AI225" s="23" t="s">
        <v>53</v>
      </c>
      <c r="AJ225" s="23"/>
      <c r="AK225" s="21"/>
      <c r="AL225" s="21"/>
      <c r="AM225" s="23"/>
      <c r="AN225" s="1"/>
      <c r="AO225" s="1"/>
    </row>
    <row r="226" spans="1:41" s="13" customFormat="1" ht="15.6" customHeight="1" outlineLevel="2" x14ac:dyDescent="0.25">
      <c r="A226" s="36"/>
      <c r="B226" s="32">
        <v>4048962345605</v>
      </c>
      <c r="C226" s="44" t="s">
        <v>1381</v>
      </c>
      <c r="D226" s="16"/>
      <c r="E226" s="265" t="s">
        <v>1382</v>
      </c>
      <c r="F226" s="171"/>
      <c r="G226" s="201"/>
      <c r="H226" s="201"/>
      <c r="I226" s="201"/>
      <c r="J226" s="200">
        <v>1</v>
      </c>
      <c r="K226" s="219" t="s">
        <v>101</v>
      </c>
      <c r="L226" s="18">
        <v>100</v>
      </c>
      <c r="M226" s="216" t="s">
        <v>101</v>
      </c>
      <c r="N226" s="18" t="s">
        <v>153</v>
      </c>
      <c r="O226" s="216"/>
      <c r="P226" s="216"/>
      <c r="Q226" s="219"/>
      <c r="R226" s="18">
        <f t="shared" si="61"/>
        <v>5400</v>
      </c>
      <c r="S226" s="77">
        <v>54</v>
      </c>
      <c r="T226" s="77">
        <f t="shared" si="62"/>
        <v>6534</v>
      </c>
      <c r="U226" s="77">
        <f t="shared" si="62"/>
        <v>65.34</v>
      </c>
      <c r="V226" s="151">
        <v>0</v>
      </c>
      <c r="W226" s="47">
        <f t="shared" si="63"/>
        <v>5400</v>
      </c>
      <c r="X226" s="495">
        <f t="shared" si="64"/>
        <v>54</v>
      </c>
      <c r="Y226" s="513">
        <v>25.111667940669076</v>
      </c>
      <c r="Z226" s="30"/>
      <c r="AA226" s="30"/>
      <c r="AB226" s="30"/>
      <c r="AC226" s="30"/>
      <c r="AD226" s="30"/>
      <c r="AE226" s="30"/>
      <c r="AF226" s="30"/>
      <c r="AG226" s="48"/>
      <c r="AH226" s="120"/>
      <c r="AI226" s="23" t="s">
        <v>53</v>
      </c>
      <c r="AJ226" s="23"/>
      <c r="AK226" s="21"/>
      <c r="AL226" s="21"/>
      <c r="AM226" s="23"/>
      <c r="AN226" s="1"/>
      <c r="AO226" s="1"/>
    </row>
    <row r="227" spans="1:41" s="13" customFormat="1" ht="15.6" customHeight="1" outlineLevel="2" x14ac:dyDescent="0.25">
      <c r="A227" s="36"/>
      <c r="B227" s="32">
        <v>4048962354874</v>
      </c>
      <c r="C227" s="44" t="s">
        <v>1383</v>
      </c>
      <c r="D227" s="16"/>
      <c r="E227" s="265" t="s">
        <v>1384</v>
      </c>
      <c r="G227" s="201"/>
      <c r="H227" s="201"/>
      <c r="I227" s="201"/>
      <c r="J227" s="200">
        <v>1</v>
      </c>
      <c r="K227" s="219" t="s">
        <v>101</v>
      </c>
      <c r="L227" s="18">
        <v>1</v>
      </c>
      <c r="M227" s="216" t="s">
        <v>101</v>
      </c>
      <c r="N227" s="18"/>
      <c r="O227" s="216"/>
      <c r="P227" s="216"/>
      <c r="Q227" s="219"/>
      <c r="R227" s="18">
        <f t="shared" si="61"/>
        <v>3760.6</v>
      </c>
      <c r="S227" s="77">
        <v>3760.6</v>
      </c>
      <c r="T227" s="77">
        <f t="shared" si="62"/>
        <v>4550.326</v>
      </c>
      <c r="U227" s="77">
        <f t="shared" si="62"/>
        <v>4550.326</v>
      </c>
      <c r="V227" s="151">
        <v>0</v>
      </c>
      <c r="W227" s="47">
        <f t="shared" si="63"/>
        <v>3760.6</v>
      </c>
      <c r="X227" s="495">
        <f t="shared" si="64"/>
        <v>3760.6</v>
      </c>
      <c r="Y227" s="513">
        <v>1749.1197796260485</v>
      </c>
      <c r="Z227" s="30"/>
      <c r="AA227" s="30"/>
      <c r="AB227" s="30"/>
      <c r="AC227" s="30"/>
      <c r="AD227" s="30"/>
      <c r="AE227" s="30"/>
      <c r="AF227" s="30"/>
      <c r="AG227" s="48"/>
      <c r="AH227" s="120"/>
      <c r="AI227" s="23" t="s">
        <v>53</v>
      </c>
      <c r="AJ227" s="23"/>
      <c r="AK227" s="21"/>
      <c r="AL227" s="21"/>
      <c r="AM227" s="23"/>
      <c r="AN227" s="1"/>
      <c r="AO227" s="1"/>
    </row>
    <row r="228" spans="1:41" s="13" customFormat="1" ht="15.6" customHeight="1" outlineLevel="2" x14ac:dyDescent="0.25">
      <c r="A228" s="36"/>
      <c r="B228" s="32">
        <v>4048962354881</v>
      </c>
      <c r="C228" s="44" t="s">
        <v>1385</v>
      </c>
      <c r="D228" s="16"/>
      <c r="E228" s="265" t="s">
        <v>1386</v>
      </c>
      <c r="F228" s="171"/>
      <c r="G228" s="201"/>
      <c r="H228" s="201"/>
      <c r="I228" s="201"/>
      <c r="J228" s="200">
        <v>1</v>
      </c>
      <c r="K228" s="219" t="s">
        <v>101</v>
      </c>
      <c r="L228" s="18">
        <v>1</v>
      </c>
      <c r="M228" s="216" t="s">
        <v>101</v>
      </c>
      <c r="N228" s="18"/>
      <c r="O228" s="216"/>
      <c r="P228" s="216"/>
      <c r="Q228" s="219"/>
      <c r="R228" s="18">
        <f t="shared" si="61"/>
        <v>599.4</v>
      </c>
      <c r="S228" s="77">
        <v>599.4</v>
      </c>
      <c r="T228" s="77">
        <f t="shared" si="62"/>
        <v>725.274</v>
      </c>
      <c r="U228" s="77">
        <f t="shared" si="62"/>
        <v>725.274</v>
      </c>
      <c r="V228" s="151">
        <v>0</v>
      </c>
      <c r="W228" s="47">
        <f t="shared" si="63"/>
        <v>599.4</v>
      </c>
      <c r="X228" s="515">
        <f t="shared" si="64"/>
        <v>599.4</v>
      </c>
      <c r="Y228" s="516">
        <v>278.77001676768003</v>
      </c>
      <c r="Z228" s="30"/>
      <c r="AA228" s="30"/>
      <c r="AB228" s="30"/>
      <c r="AC228" s="30"/>
      <c r="AD228" s="30"/>
      <c r="AE228" s="30"/>
      <c r="AF228" s="30"/>
      <c r="AG228" s="48"/>
      <c r="AH228" s="120"/>
      <c r="AI228" s="23" t="s">
        <v>53</v>
      </c>
      <c r="AJ228" s="23"/>
      <c r="AK228" s="21"/>
      <c r="AL228" s="21"/>
      <c r="AM228" s="23"/>
      <c r="AN228" s="1"/>
      <c r="AO228" s="1"/>
    </row>
    <row r="229" spans="1:41" s="13" customFormat="1" ht="35.1" customHeight="1" outlineLevel="1" x14ac:dyDescent="0.25">
      <c r="A229" s="36"/>
      <c r="B229" s="393" t="s">
        <v>1387</v>
      </c>
      <c r="C229" s="393"/>
      <c r="D229" s="393"/>
      <c r="E229" s="394"/>
      <c r="F229" s="211"/>
      <c r="G229" s="214"/>
      <c r="H229" s="214"/>
      <c r="I229" s="214"/>
      <c r="J229" s="214"/>
      <c r="K229" s="214"/>
      <c r="L229" s="367"/>
      <c r="M229" s="368"/>
      <c r="N229" s="245"/>
      <c r="O229" s="368"/>
      <c r="P229" s="368"/>
      <c r="Q229" s="214"/>
      <c r="R229" s="38"/>
      <c r="S229" s="38"/>
      <c r="T229" s="38"/>
      <c r="U229" s="38"/>
      <c r="V229" s="154"/>
      <c r="W229" s="154"/>
      <c r="X229" s="519"/>
      <c r="Y229" s="520"/>
      <c r="Z229" s="39"/>
      <c r="AA229" s="38"/>
      <c r="AB229" s="38"/>
      <c r="AC229" s="38"/>
      <c r="AD229" s="38"/>
      <c r="AE229" s="38"/>
      <c r="AF229" s="38"/>
      <c r="AG229" s="40"/>
      <c r="AH229" s="215"/>
      <c r="AI229" s="202"/>
      <c r="AJ229" s="202"/>
      <c r="AK229" s="212"/>
      <c r="AL229" s="212"/>
      <c r="AM229" s="213"/>
      <c r="AN229" s="1"/>
      <c r="AO229" s="1"/>
    </row>
    <row r="230" spans="1:41" s="13" customFormat="1" ht="15.6" customHeight="1" outlineLevel="2" x14ac:dyDescent="0.25">
      <c r="A230" s="36"/>
      <c r="B230" s="32">
        <v>4002822017194</v>
      </c>
      <c r="C230" s="254" t="s">
        <v>1388</v>
      </c>
      <c r="D230" s="16"/>
      <c r="E230" s="265" t="s">
        <v>1389</v>
      </c>
      <c r="F230" s="171"/>
      <c r="G230" s="201"/>
      <c r="H230" s="201"/>
      <c r="I230" s="201"/>
      <c r="J230" s="200">
        <v>1</v>
      </c>
      <c r="K230" s="219" t="s">
        <v>101</v>
      </c>
      <c r="L230" s="18">
        <v>100</v>
      </c>
      <c r="M230" s="216" t="s">
        <v>101</v>
      </c>
      <c r="N230" s="18" t="s">
        <v>153</v>
      </c>
      <c r="O230" s="216"/>
      <c r="P230" s="216"/>
      <c r="Q230" s="219"/>
      <c r="R230" s="18">
        <f>S230*L230</f>
        <v>900</v>
      </c>
      <c r="S230" s="77">
        <v>9</v>
      </c>
      <c r="T230" s="77">
        <f t="shared" ref="T230:U234" si="65">R230*1.21</f>
        <v>1089</v>
      </c>
      <c r="U230" s="77">
        <f t="shared" si="65"/>
        <v>10.89</v>
      </c>
      <c r="V230" s="151">
        <v>0</v>
      </c>
      <c r="W230" s="47">
        <f>X230*L230</f>
        <v>900</v>
      </c>
      <c r="X230" s="517">
        <f t="shared" ref="X230:X234" si="66">S230*(1-V230/100)</f>
        <v>9</v>
      </c>
      <c r="Y230" s="518">
        <v>4.1956158196170428</v>
      </c>
      <c r="Z230" s="30"/>
      <c r="AA230" s="30"/>
      <c r="AB230" s="30"/>
      <c r="AC230" s="30"/>
      <c r="AD230" s="30"/>
      <c r="AE230" s="30"/>
      <c r="AF230" s="30"/>
      <c r="AG230" s="48"/>
      <c r="AH230" s="120"/>
      <c r="AI230" s="23" t="s">
        <v>53</v>
      </c>
      <c r="AJ230" s="23"/>
      <c r="AK230" s="21"/>
      <c r="AL230" s="21"/>
      <c r="AM230" s="23"/>
      <c r="AN230" s="1"/>
      <c r="AO230" s="1"/>
    </row>
    <row r="231" spans="1:41" s="13" customFormat="1" ht="15.6" customHeight="1" outlineLevel="2" x14ac:dyDescent="0.25">
      <c r="A231" s="36"/>
      <c r="B231" s="32">
        <v>4006209907450</v>
      </c>
      <c r="C231" s="44" t="s">
        <v>1390</v>
      </c>
      <c r="D231" s="16"/>
      <c r="E231" s="265" t="s">
        <v>1391</v>
      </c>
      <c r="F231" s="171"/>
      <c r="G231" s="201"/>
      <c r="H231" s="201"/>
      <c r="I231" s="201"/>
      <c r="J231" s="200">
        <v>1</v>
      </c>
      <c r="K231" s="219" t="s">
        <v>101</v>
      </c>
      <c r="L231" s="18">
        <v>100</v>
      </c>
      <c r="M231" s="216" t="s">
        <v>101</v>
      </c>
      <c r="N231" s="18" t="s">
        <v>153</v>
      </c>
      <c r="O231" s="216"/>
      <c r="P231" s="216"/>
      <c r="Q231" s="219"/>
      <c r="R231" s="18">
        <f>S231*L231</f>
        <v>1160</v>
      </c>
      <c r="S231" s="77">
        <v>11.6</v>
      </c>
      <c r="T231" s="77">
        <f t="shared" si="65"/>
        <v>1403.6</v>
      </c>
      <c r="U231" s="77">
        <f t="shared" si="65"/>
        <v>14.036</v>
      </c>
      <c r="V231" s="151">
        <v>0</v>
      </c>
      <c r="W231" s="47">
        <f>X231*L231</f>
        <v>1160</v>
      </c>
      <c r="X231" s="495">
        <f t="shared" si="66"/>
        <v>11.6</v>
      </c>
      <c r="Y231" s="513">
        <v>5.380741067366011</v>
      </c>
      <c r="Z231" s="30"/>
      <c r="AA231" s="30"/>
      <c r="AB231" s="30"/>
      <c r="AC231" s="30"/>
      <c r="AD231" s="30"/>
      <c r="AE231" s="30"/>
      <c r="AF231" s="30"/>
      <c r="AG231" s="48"/>
      <c r="AH231" s="120"/>
      <c r="AI231" s="23" t="s">
        <v>53</v>
      </c>
      <c r="AJ231" s="23"/>
      <c r="AK231" s="21"/>
      <c r="AL231" s="21"/>
      <c r="AM231" s="23"/>
      <c r="AN231" s="1"/>
      <c r="AO231" s="1"/>
    </row>
    <row r="232" spans="1:41" s="13" customFormat="1" ht="15.6" customHeight="1" outlineLevel="2" x14ac:dyDescent="0.25">
      <c r="A232" s="36"/>
      <c r="B232" s="32">
        <v>4002822017200</v>
      </c>
      <c r="C232" s="44" t="s">
        <v>1392</v>
      </c>
      <c r="D232" s="16"/>
      <c r="E232" s="265" t="s">
        <v>1393</v>
      </c>
      <c r="F232" s="171"/>
      <c r="G232" s="201"/>
      <c r="H232" s="201"/>
      <c r="I232" s="201"/>
      <c r="J232" s="200">
        <v>1</v>
      </c>
      <c r="K232" s="219" t="s">
        <v>101</v>
      </c>
      <c r="L232" s="18">
        <v>100</v>
      </c>
      <c r="M232" s="216" t="s">
        <v>101</v>
      </c>
      <c r="N232" s="18" t="s">
        <v>153</v>
      </c>
      <c r="O232" s="216"/>
      <c r="P232" s="216"/>
      <c r="Q232" s="219"/>
      <c r="R232" s="18">
        <f>S232*L232</f>
        <v>1960.0000000000002</v>
      </c>
      <c r="S232" s="77">
        <v>19.600000000000001</v>
      </c>
      <c r="T232" s="77">
        <f t="shared" si="65"/>
        <v>2371.6000000000004</v>
      </c>
      <c r="U232" s="77">
        <f t="shared" si="65"/>
        <v>23.716000000000001</v>
      </c>
      <c r="V232" s="151">
        <v>0</v>
      </c>
      <c r="W232" s="47">
        <f>X232*L232</f>
        <v>1960.0000000000002</v>
      </c>
      <c r="X232" s="495">
        <f t="shared" si="66"/>
        <v>19.600000000000001</v>
      </c>
      <c r="Y232" s="513">
        <v>9.0995823620265703</v>
      </c>
      <c r="Z232" s="30"/>
      <c r="AA232" s="30"/>
      <c r="AB232" s="30"/>
      <c r="AC232" s="30"/>
      <c r="AD232" s="30"/>
      <c r="AE232" s="30"/>
      <c r="AF232" s="30"/>
      <c r="AG232" s="48"/>
      <c r="AH232" s="120"/>
      <c r="AI232" s="23" t="s">
        <v>53</v>
      </c>
      <c r="AJ232" s="23"/>
      <c r="AK232" s="21"/>
      <c r="AL232" s="21"/>
      <c r="AM232" s="23"/>
      <c r="AN232" s="1"/>
      <c r="AO232" s="1"/>
    </row>
    <row r="233" spans="1:41" s="13" customFormat="1" ht="15.6" customHeight="1" outlineLevel="2" x14ac:dyDescent="0.25">
      <c r="A233" s="36"/>
      <c r="B233" s="32">
        <v>4048962131833</v>
      </c>
      <c r="C233" s="44" t="s">
        <v>1394</v>
      </c>
      <c r="D233" s="16"/>
      <c r="E233" s="265" t="s">
        <v>1395</v>
      </c>
      <c r="F233" s="171"/>
      <c r="G233" s="201"/>
      <c r="H233" s="201"/>
      <c r="I233" s="201"/>
      <c r="J233" s="200">
        <v>1</v>
      </c>
      <c r="K233" s="219" t="s">
        <v>101</v>
      </c>
      <c r="L233" s="18">
        <v>200</v>
      </c>
      <c r="M233" s="216" t="s">
        <v>101</v>
      </c>
      <c r="N233" s="18" t="s">
        <v>153</v>
      </c>
      <c r="O233" s="216"/>
      <c r="P233" s="216"/>
      <c r="Q233" s="219"/>
      <c r="R233" s="18">
        <f>S233*L233</f>
        <v>2720</v>
      </c>
      <c r="S233" s="77">
        <v>13.6</v>
      </c>
      <c r="T233" s="77">
        <f t="shared" si="65"/>
        <v>3291.2</v>
      </c>
      <c r="U233" s="77">
        <f t="shared" si="65"/>
        <v>16.456</v>
      </c>
      <c r="V233" s="151">
        <v>0</v>
      </c>
      <c r="W233" s="47">
        <f>X233*L233</f>
        <v>2720</v>
      </c>
      <c r="X233" s="495">
        <f t="shared" si="66"/>
        <v>13.6</v>
      </c>
      <c r="Y233" s="513">
        <v>6.31</v>
      </c>
      <c r="Z233" s="30"/>
      <c r="AA233" s="30"/>
      <c r="AB233" s="30"/>
      <c r="AC233" s="30"/>
      <c r="AD233" s="30"/>
      <c r="AE233" s="30"/>
      <c r="AF233" s="30"/>
      <c r="AG233" s="48"/>
      <c r="AH233" s="120"/>
      <c r="AI233" s="23" t="s">
        <v>53</v>
      </c>
      <c r="AJ233" s="23"/>
      <c r="AK233" s="21"/>
      <c r="AL233" s="21"/>
      <c r="AM233" s="23"/>
      <c r="AN233" s="1"/>
      <c r="AO233" s="1"/>
    </row>
    <row r="234" spans="1:41" s="13" customFormat="1" ht="15.6" customHeight="1" outlineLevel="2" x14ac:dyDescent="0.25">
      <c r="A234" s="36"/>
      <c r="B234" s="575">
        <v>4048962236927</v>
      </c>
      <c r="C234" s="44" t="s">
        <v>1396</v>
      </c>
      <c r="D234" s="16"/>
      <c r="E234" s="265" t="s">
        <v>1397</v>
      </c>
      <c r="F234" s="171"/>
      <c r="G234" s="201"/>
      <c r="H234" s="201"/>
      <c r="I234" s="201"/>
      <c r="J234" s="200">
        <v>1</v>
      </c>
      <c r="K234" s="219" t="s">
        <v>101</v>
      </c>
      <c r="L234" s="18">
        <v>200</v>
      </c>
      <c r="M234" s="216" t="s">
        <v>101</v>
      </c>
      <c r="N234" s="18" t="s">
        <v>153</v>
      </c>
      <c r="O234" s="216"/>
      <c r="P234" s="216"/>
      <c r="Q234" s="219"/>
      <c r="R234" s="18">
        <f>S234*L234</f>
        <v>2720</v>
      </c>
      <c r="S234" s="77">
        <v>13.6</v>
      </c>
      <c r="T234" s="77">
        <f t="shared" si="65"/>
        <v>3291.2</v>
      </c>
      <c r="U234" s="77">
        <f t="shared" si="65"/>
        <v>16.456</v>
      </c>
      <c r="V234" s="151">
        <v>0</v>
      </c>
      <c r="W234" s="47">
        <f>X234*L234</f>
        <v>2720</v>
      </c>
      <c r="X234" s="495">
        <f t="shared" si="66"/>
        <v>13.6</v>
      </c>
      <c r="Y234" s="513">
        <v>6.31</v>
      </c>
      <c r="Z234" s="30"/>
      <c r="AA234" s="30"/>
      <c r="AB234" s="30"/>
      <c r="AC234" s="30"/>
      <c r="AD234" s="30"/>
      <c r="AE234" s="30"/>
      <c r="AF234" s="30"/>
      <c r="AG234" s="48"/>
      <c r="AH234" s="120"/>
      <c r="AI234" s="23" t="s">
        <v>53</v>
      </c>
      <c r="AJ234" s="23"/>
      <c r="AK234" s="21"/>
      <c r="AL234" s="21"/>
      <c r="AM234" s="23"/>
      <c r="AN234" s="1"/>
      <c r="AO234" s="1"/>
    </row>
    <row r="235" spans="1:41" s="13" customFormat="1" ht="31.35" customHeight="1" outlineLevel="1" x14ac:dyDescent="0.25">
      <c r="A235" s="36"/>
      <c r="B235" s="393" t="s">
        <v>1398</v>
      </c>
      <c r="C235" s="393"/>
      <c r="D235" s="393"/>
      <c r="E235" s="394"/>
      <c r="F235" s="211"/>
      <c r="G235" s="214"/>
      <c r="H235" s="214"/>
      <c r="I235" s="214"/>
      <c r="J235" s="214"/>
      <c r="K235" s="214"/>
      <c r="L235" s="367"/>
      <c r="M235" s="368"/>
      <c r="N235" s="245"/>
      <c r="O235" s="368"/>
      <c r="P235" s="368"/>
      <c r="Q235" s="214"/>
      <c r="R235" s="38"/>
      <c r="S235" s="38"/>
      <c r="T235" s="38"/>
      <c r="U235" s="38"/>
      <c r="V235" s="154"/>
      <c r="W235" s="154"/>
      <c r="X235" s="519"/>
      <c r="Y235" s="520"/>
      <c r="Z235" s="38"/>
      <c r="AA235" s="38"/>
      <c r="AB235" s="38"/>
      <c r="AC235" s="38"/>
      <c r="AD235" s="38"/>
      <c r="AE235" s="38"/>
      <c r="AF235" s="38"/>
      <c r="AG235" s="40"/>
      <c r="AH235" s="215"/>
      <c r="AI235" s="202"/>
      <c r="AJ235" s="202"/>
      <c r="AK235" s="212"/>
      <c r="AL235" s="212"/>
      <c r="AM235" s="213"/>
      <c r="AN235" s="1"/>
      <c r="AO235" s="1"/>
    </row>
    <row r="236" spans="1:41" s="13" customFormat="1" ht="15.6" customHeight="1" outlineLevel="2" x14ac:dyDescent="0.25">
      <c r="A236" s="36"/>
      <c r="B236" s="32">
        <v>4048962263503</v>
      </c>
      <c r="C236" s="44" t="s">
        <v>1399</v>
      </c>
      <c r="D236" s="16"/>
      <c r="E236" s="273" t="s">
        <v>1400</v>
      </c>
      <c r="F236" s="171"/>
      <c r="G236" s="201"/>
      <c r="H236" s="201"/>
      <c r="I236" s="201"/>
      <c r="J236" s="200">
        <v>1</v>
      </c>
      <c r="K236" s="219" t="s">
        <v>101</v>
      </c>
      <c r="L236" s="18">
        <v>1</v>
      </c>
      <c r="M236" s="216" t="s">
        <v>101</v>
      </c>
      <c r="N236" s="18"/>
      <c r="O236" s="216"/>
      <c r="P236" s="216"/>
      <c r="Q236" s="219"/>
      <c r="R236" s="18">
        <f>S236*L236</f>
        <v>411.1</v>
      </c>
      <c r="S236" s="77">
        <v>411.1</v>
      </c>
      <c r="T236" s="77">
        <f t="shared" ref="T236:U239" si="67">R236*1.21</f>
        <v>497.43100000000004</v>
      </c>
      <c r="U236" s="77">
        <f t="shared" si="67"/>
        <v>497.43100000000004</v>
      </c>
      <c r="V236" s="151">
        <v>0</v>
      </c>
      <c r="W236" s="47">
        <f>X236*L236</f>
        <v>411.1</v>
      </c>
      <c r="X236" s="495">
        <f t="shared" ref="X236:X239" si="68">S236*(1-V236/100)</f>
        <v>411.1</v>
      </c>
      <c r="Y236" s="513">
        <v>182.70884443507205</v>
      </c>
      <c r="Z236" s="30"/>
      <c r="AA236" s="30"/>
      <c r="AB236" s="30"/>
      <c r="AC236" s="30"/>
      <c r="AD236" s="30"/>
      <c r="AE236" s="30"/>
      <c r="AF236" s="30"/>
      <c r="AG236" s="48"/>
      <c r="AH236" s="120"/>
      <c r="AI236" s="23" t="s">
        <v>53</v>
      </c>
      <c r="AJ236" s="23"/>
      <c r="AK236" s="21"/>
      <c r="AL236" s="21"/>
      <c r="AM236" s="23"/>
      <c r="AN236" s="1"/>
      <c r="AO236" s="1"/>
    </row>
    <row r="237" spans="1:41" s="13" customFormat="1" ht="15.6" customHeight="1" outlineLevel="2" x14ac:dyDescent="0.25">
      <c r="A237" s="36"/>
      <c r="B237" s="32">
        <v>4048962256796</v>
      </c>
      <c r="C237" s="44" t="s">
        <v>1401</v>
      </c>
      <c r="D237" s="16"/>
      <c r="E237" s="273" t="s">
        <v>1402</v>
      </c>
      <c r="F237" s="171"/>
      <c r="G237" s="201"/>
      <c r="H237" s="201"/>
      <c r="I237" s="201"/>
      <c r="J237" s="200">
        <v>1</v>
      </c>
      <c r="K237" s="219" t="s">
        <v>101</v>
      </c>
      <c r="L237" s="18">
        <v>1</v>
      </c>
      <c r="M237" s="216" t="s">
        <v>101</v>
      </c>
      <c r="N237" s="18"/>
      <c r="O237" s="216"/>
      <c r="P237" s="216"/>
      <c r="Q237" s="219"/>
      <c r="R237" s="18">
        <f>S237*L237</f>
        <v>352</v>
      </c>
      <c r="S237" s="77">
        <v>352</v>
      </c>
      <c r="T237" s="77">
        <f t="shared" si="67"/>
        <v>425.91999999999996</v>
      </c>
      <c r="U237" s="77">
        <f t="shared" si="67"/>
        <v>425.91999999999996</v>
      </c>
      <c r="V237" s="151">
        <v>0</v>
      </c>
      <c r="W237" s="47">
        <f>X237*L237</f>
        <v>352</v>
      </c>
      <c r="X237" s="495">
        <f t="shared" si="68"/>
        <v>352</v>
      </c>
      <c r="Y237" s="513">
        <v>156.43365341760003</v>
      </c>
      <c r="Z237" s="30"/>
      <c r="AA237" s="30"/>
      <c r="AB237" s="30"/>
      <c r="AC237" s="30"/>
      <c r="AD237" s="30"/>
      <c r="AE237" s="30"/>
      <c r="AF237" s="30"/>
      <c r="AG237" s="48"/>
      <c r="AH237" s="120"/>
      <c r="AI237" s="23" t="s">
        <v>53</v>
      </c>
      <c r="AJ237" s="23"/>
      <c r="AK237" s="21"/>
      <c r="AL237" s="21"/>
      <c r="AM237" s="23"/>
      <c r="AN237" s="1"/>
      <c r="AO237" s="1"/>
    </row>
    <row r="238" spans="1:41" s="13" customFormat="1" ht="15.6" customHeight="1" outlineLevel="2" x14ac:dyDescent="0.25">
      <c r="A238" s="36"/>
      <c r="B238" s="32">
        <v>4048962286427</v>
      </c>
      <c r="C238" s="44" t="s">
        <v>1403</v>
      </c>
      <c r="D238" s="16"/>
      <c r="E238" s="273" t="s">
        <v>1404</v>
      </c>
      <c r="F238" s="171"/>
      <c r="G238" s="201"/>
      <c r="H238" s="201"/>
      <c r="I238" s="201"/>
      <c r="J238" s="200">
        <v>1</v>
      </c>
      <c r="K238" s="219" t="s">
        <v>101</v>
      </c>
      <c r="L238" s="18">
        <v>1</v>
      </c>
      <c r="M238" s="216" t="s">
        <v>101</v>
      </c>
      <c r="N238" s="18"/>
      <c r="O238" s="216"/>
      <c r="P238" s="216"/>
      <c r="Q238" s="219"/>
      <c r="R238" s="18">
        <f>S238*L238</f>
        <v>2551.4</v>
      </c>
      <c r="S238" s="77">
        <v>2551.4</v>
      </c>
      <c r="T238" s="77">
        <f t="shared" si="67"/>
        <v>3087.194</v>
      </c>
      <c r="U238" s="77">
        <f t="shared" si="67"/>
        <v>3087.194</v>
      </c>
      <c r="V238" s="151">
        <v>0</v>
      </c>
      <c r="W238" s="47">
        <f>X238*L238</f>
        <v>2551.4</v>
      </c>
      <c r="X238" s="495">
        <f t="shared" si="68"/>
        <v>2551.4</v>
      </c>
      <c r="Y238" s="513">
        <v>1133.9670261312001</v>
      </c>
      <c r="Z238" s="30"/>
      <c r="AA238" s="30"/>
      <c r="AB238" s="30"/>
      <c r="AC238" s="30"/>
      <c r="AD238" s="30"/>
      <c r="AE238" s="30"/>
      <c r="AF238" s="30"/>
      <c r="AG238" s="48"/>
      <c r="AH238" s="120"/>
      <c r="AI238" s="23" t="s">
        <v>53</v>
      </c>
      <c r="AJ238" s="23"/>
      <c r="AK238" s="21"/>
      <c r="AL238" s="21"/>
      <c r="AM238" s="23"/>
      <c r="AN238" s="1"/>
      <c r="AO238" s="1"/>
    </row>
    <row r="239" spans="1:41" s="13" customFormat="1" ht="15.6" customHeight="1" outlineLevel="2" x14ac:dyDescent="0.25">
      <c r="A239" s="36"/>
      <c r="B239" s="32">
        <v>4048962286410</v>
      </c>
      <c r="C239" s="44" t="s">
        <v>1405</v>
      </c>
      <c r="D239" s="16"/>
      <c r="E239" s="273" t="s">
        <v>1406</v>
      </c>
      <c r="F239" s="171"/>
      <c r="G239" s="201"/>
      <c r="H239" s="201"/>
      <c r="I239" s="201"/>
      <c r="J239" s="200">
        <v>1</v>
      </c>
      <c r="K239" s="219" t="s">
        <v>101</v>
      </c>
      <c r="L239" s="18">
        <v>1</v>
      </c>
      <c r="M239" s="216" t="s">
        <v>101</v>
      </c>
      <c r="N239" s="18"/>
      <c r="O239" s="216"/>
      <c r="P239" s="216"/>
      <c r="Q239" s="219"/>
      <c r="R239" s="18">
        <f>S239*L239</f>
        <v>3847.2</v>
      </c>
      <c r="S239" s="77">
        <v>3847.2</v>
      </c>
      <c r="T239" s="77">
        <f t="shared" si="67"/>
        <v>4655.1120000000001</v>
      </c>
      <c r="U239" s="77">
        <f t="shared" si="67"/>
        <v>4655.1120000000001</v>
      </c>
      <c r="V239" s="151">
        <v>0</v>
      </c>
      <c r="W239" s="47">
        <f>X239*L239</f>
        <v>3847.2</v>
      </c>
      <c r="X239" s="495">
        <f t="shared" si="68"/>
        <v>3847.2</v>
      </c>
      <c r="Y239" s="513">
        <v>1709.8693809753604</v>
      </c>
      <c r="Z239" s="30"/>
      <c r="AA239" s="30"/>
      <c r="AB239" s="30"/>
      <c r="AC239" s="30"/>
      <c r="AD239" s="30"/>
      <c r="AE239" s="30"/>
      <c r="AF239" s="30"/>
      <c r="AG239" s="48"/>
      <c r="AH239" s="120"/>
      <c r="AI239" s="23" t="s">
        <v>53</v>
      </c>
      <c r="AJ239" s="23"/>
      <c r="AK239" s="21"/>
      <c r="AL239" s="21"/>
      <c r="AM239" s="23"/>
      <c r="AN239" s="1"/>
      <c r="AO239" s="1"/>
    </row>
    <row r="240" spans="1:41" s="13" customFormat="1" ht="45.6" customHeight="1" outlineLevel="1" x14ac:dyDescent="0.25">
      <c r="A240" s="36"/>
      <c r="B240" s="393" t="s">
        <v>1407</v>
      </c>
      <c r="C240" s="393"/>
      <c r="D240" s="393"/>
      <c r="E240" s="394"/>
      <c r="F240" s="211"/>
      <c r="G240" s="211"/>
      <c r="H240" s="211"/>
      <c r="I240" s="211"/>
      <c r="J240" s="214"/>
      <c r="K240" s="214"/>
      <c r="L240" s="367"/>
      <c r="M240" s="368"/>
      <c r="N240" s="245"/>
      <c r="O240" s="368"/>
      <c r="P240" s="368"/>
      <c r="Q240" s="214"/>
      <c r="R240" s="38"/>
      <c r="S240" s="38"/>
      <c r="T240" s="38"/>
      <c r="U240" s="38"/>
      <c r="V240" s="154"/>
      <c r="W240" s="154"/>
      <c r="X240" s="154"/>
      <c r="Y240" s="38"/>
      <c r="Z240" s="38"/>
      <c r="AA240" s="38"/>
      <c r="AB240" s="38"/>
      <c r="AC240" s="38"/>
      <c r="AD240" s="38"/>
      <c r="AE240" s="38"/>
      <c r="AF240" s="38"/>
      <c r="AG240" s="40"/>
      <c r="AH240" s="215"/>
      <c r="AI240" s="202"/>
      <c r="AJ240" s="202"/>
      <c r="AK240" s="212"/>
      <c r="AL240" s="212"/>
      <c r="AM240" s="213"/>
      <c r="AN240" s="1"/>
      <c r="AO240" s="1"/>
    </row>
    <row r="241" spans="1:41" s="13" customFormat="1" ht="15.6" customHeight="1" outlineLevel="2" x14ac:dyDescent="0.25">
      <c r="A241" s="36"/>
      <c r="B241" s="32">
        <v>9120051896351</v>
      </c>
      <c r="C241" s="44" t="s">
        <v>1408</v>
      </c>
      <c r="D241" s="16"/>
      <c r="E241" s="265" t="s">
        <v>1409</v>
      </c>
      <c r="F241" s="171"/>
      <c r="G241" s="201"/>
      <c r="H241" s="201"/>
      <c r="I241" s="201"/>
      <c r="J241" s="200">
        <v>1</v>
      </c>
      <c r="K241" s="219" t="s">
        <v>101</v>
      </c>
      <c r="L241" s="18">
        <v>200</v>
      </c>
      <c r="M241" s="216" t="s">
        <v>101</v>
      </c>
      <c r="N241" s="18" t="s">
        <v>153</v>
      </c>
      <c r="O241" s="216"/>
      <c r="P241" s="216"/>
      <c r="Q241" s="219"/>
      <c r="R241" s="18">
        <f t="shared" ref="R241:R255" si="69">S241*L241</f>
        <v>2940</v>
      </c>
      <c r="S241" s="77">
        <v>14.7</v>
      </c>
      <c r="T241" s="77">
        <f t="shared" ref="T241:U255" si="70">R241*1.21</f>
        <v>3557.4</v>
      </c>
      <c r="U241" s="77">
        <f t="shared" si="70"/>
        <v>17.786999999999999</v>
      </c>
      <c r="V241" s="151">
        <v>0</v>
      </c>
      <c r="W241" s="47">
        <f t="shared" ref="W241:W255" si="71">X241*L241</f>
        <v>2940</v>
      </c>
      <c r="X241" s="495">
        <f t="shared" ref="X241:X255" si="72">S241*(1-V241/100)</f>
        <v>14.7</v>
      </c>
      <c r="Y241" s="543">
        <v>6.8419077035400004</v>
      </c>
      <c r="Z241" s="30"/>
      <c r="AA241" s="30"/>
      <c r="AB241" s="30"/>
      <c r="AC241" s="30"/>
      <c r="AD241" s="30"/>
      <c r="AE241" s="30"/>
      <c r="AF241" s="30"/>
      <c r="AG241" s="48"/>
      <c r="AH241" s="120"/>
      <c r="AI241" s="23" t="s">
        <v>53</v>
      </c>
      <c r="AJ241" s="23"/>
      <c r="AK241" s="21"/>
      <c r="AL241" s="21"/>
      <c r="AM241" s="23"/>
      <c r="AN241" s="1"/>
      <c r="AO241" s="1"/>
    </row>
    <row r="242" spans="1:41" s="13" customFormat="1" ht="15.6" customHeight="1" outlineLevel="2" x14ac:dyDescent="0.25">
      <c r="A242" s="36"/>
      <c r="B242" s="32">
        <v>9120051896467</v>
      </c>
      <c r="C242" s="44" t="s">
        <v>1410</v>
      </c>
      <c r="D242" s="16"/>
      <c r="E242" s="265" t="s">
        <v>1411</v>
      </c>
      <c r="F242" s="171"/>
      <c r="G242" s="201"/>
      <c r="H242" s="201"/>
      <c r="I242" s="201"/>
      <c r="J242" s="200">
        <v>1</v>
      </c>
      <c r="K242" s="219" t="s">
        <v>101</v>
      </c>
      <c r="L242" s="18">
        <v>200</v>
      </c>
      <c r="M242" s="216" t="s">
        <v>101</v>
      </c>
      <c r="N242" s="18" t="s">
        <v>153</v>
      </c>
      <c r="O242" s="216"/>
      <c r="P242" s="216"/>
      <c r="Q242" s="219"/>
      <c r="R242" s="18">
        <f t="shared" si="69"/>
        <v>3360</v>
      </c>
      <c r="S242" s="77">
        <v>16.8</v>
      </c>
      <c r="T242" s="77">
        <f t="shared" si="70"/>
        <v>4065.6</v>
      </c>
      <c r="U242" s="77">
        <f t="shared" si="70"/>
        <v>20.327999999999999</v>
      </c>
      <c r="V242" s="151">
        <v>0</v>
      </c>
      <c r="W242" s="47">
        <f t="shared" si="71"/>
        <v>3360</v>
      </c>
      <c r="X242" s="495">
        <f t="shared" si="72"/>
        <v>16.8</v>
      </c>
      <c r="Y242" s="543">
        <v>7.7929064577000018</v>
      </c>
      <c r="Z242" s="30"/>
      <c r="AA242" s="30"/>
      <c r="AB242" s="30"/>
      <c r="AC242" s="30"/>
      <c r="AD242" s="30"/>
      <c r="AE242" s="30"/>
      <c r="AF242" s="30"/>
      <c r="AG242" s="48"/>
      <c r="AH242" s="120"/>
      <c r="AI242" s="23" t="s">
        <v>53</v>
      </c>
      <c r="AJ242" s="23"/>
      <c r="AK242" s="21"/>
      <c r="AL242" s="21"/>
      <c r="AM242" s="23"/>
      <c r="AN242" s="1"/>
      <c r="AO242" s="1"/>
    </row>
    <row r="243" spans="1:41" s="13" customFormat="1" ht="15.6" customHeight="1" outlineLevel="2" x14ac:dyDescent="0.25">
      <c r="A243" s="36"/>
      <c r="B243" s="32">
        <v>9120051896474</v>
      </c>
      <c r="C243" s="44" t="s">
        <v>1412</v>
      </c>
      <c r="D243" s="16"/>
      <c r="E243" s="265" t="s">
        <v>1413</v>
      </c>
      <c r="F243" s="171"/>
      <c r="G243" s="201"/>
      <c r="H243" s="201"/>
      <c r="I243" s="201"/>
      <c r="J243" s="200">
        <v>1</v>
      </c>
      <c r="K243" s="219" t="s">
        <v>101</v>
      </c>
      <c r="L243" s="18">
        <v>200</v>
      </c>
      <c r="M243" s="216" t="s">
        <v>101</v>
      </c>
      <c r="N243" s="18" t="s">
        <v>153</v>
      </c>
      <c r="O243" s="216"/>
      <c r="P243" s="216"/>
      <c r="Q243" s="219"/>
      <c r="R243" s="18">
        <f t="shared" si="69"/>
        <v>3860</v>
      </c>
      <c r="S243" s="77">
        <v>19.3</v>
      </c>
      <c r="T243" s="77">
        <f t="shared" si="70"/>
        <v>4670.5999999999995</v>
      </c>
      <c r="U243" s="77">
        <f t="shared" si="70"/>
        <v>23.353000000000002</v>
      </c>
      <c r="V243" s="151">
        <v>0</v>
      </c>
      <c r="W243" s="47">
        <f t="shared" si="71"/>
        <v>3860</v>
      </c>
      <c r="X243" s="495">
        <f t="shared" si="72"/>
        <v>19.3</v>
      </c>
      <c r="Y243" s="543">
        <v>8.9552382683400023</v>
      </c>
      <c r="Z243" s="30"/>
      <c r="AA243" s="30"/>
      <c r="AB243" s="30"/>
      <c r="AC243" s="30"/>
      <c r="AD243" s="30"/>
      <c r="AE243" s="30"/>
      <c r="AF243" s="30"/>
      <c r="AG243" s="48"/>
      <c r="AH243" s="120"/>
      <c r="AI243" s="23" t="s">
        <v>53</v>
      </c>
      <c r="AJ243" s="23"/>
      <c r="AK243" s="21"/>
      <c r="AL243" s="21"/>
      <c r="AM243" s="23"/>
      <c r="AN243" s="1"/>
      <c r="AO243" s="1"/>
    </row>
    <row r="244" spans="1:41" s="13" customFormat="1" ht="15.6" customHeight="1" outlineLevel="2" x14ac:dyDescent="0.25">
      <c r="A244" s="36"/>
      <c r="B244" s="32">
        <v>9120051896481</v>
      </c>
      <c r="C244" s="44" t="s">
        <v>1414</v>
      </c>
      <c r="D244" s="16"/>
      <c r="E244" s="265" t="s">
        <v>1415</v>
      </c>
      <c r="F244" s="171"/>
      <c r="G244" s="201"/>
      <c r="H244" s="201"/>
      <c r="I244" s="201"/>
      <c r="J244" s="200">
        <v>1</v>
      </c>
      <c r="K244" s="219" t="s">
        <v>101</v>
      </c>
      <c r="L244" s="18">
        <v>200</v>
      </c>
      <c r="M244" s="216" t="s">
        <v>101</v>
      </c>
      <c r="N244" s="18" t="s">
        <v>153</v>
      </c>
      <c r="O244" s="216"/>
      <c r="P244" s="216"/>
      <c r="Q244" s="219"/>
      <c r="R244" s="18">
        <f t="shared" si="69"/>
        <v>4240</v>
      </c>
      <c r="S244" s="77">
        <v>21.2</v>
      </c>
      <c r="T244" s="77">
        <f t="shared" si="70"/>
        <v>5130.3999999999996</v>
      </c>
      <c r="U244" s="77">
        <f t="shared" si="70"/>
        <v>25.651999999999997</v>
      </c>
      <c r="V244" s="151">
        <v>0</v>
      </c>
      <c r="W244" s="47">
        <f t="shared" si="71"/>
        <v>4240</v>
      </c>
      <c r="X244" s="495">
        <f t="shared" si="72"/>
        <v>21.2</v>
      </c>
      <c r="Y244" s="543">
        <v>9.8798203904400008</v>
      </c>
      <c r="Z244" s="30"/>
      <c r="AA244" s="30"/>
      <c r="AB244" s="30"/>
      <c r="AC244" s="30"/>
      <c r="AD244" s="30"/>
      <c r="AE244" s="30"/>
      <c r="AF244" s="30"/>
      <c r="AG244" s="48"/>
      <c r="AH244" s="120"/>
      <c r="AI244" s="23" t="s">
        <v>53</v>
      </c>
      <c r="AJ244" s="23"/>
      <c r="AK244" s="21"/>
      <c r="AL244" s="21"/>
      <c r="AM244" s="23"/>
      <c r="AN244" s="1"/>
      <c r="AO244" s="1"/>
    </row>
    <row r="245" spans="1:41" s="13" customFormat="1" ht="15.6" customHeight="1" outlineLevel="2" x14ac:dyDescent="0.25">
      <c r="A245" s="36"/>
      <c r="B245" s="32">
        <v>9120051896498</v>
      </c>
      <c r="C245" s="44" t="s">
        <v>1416</v>
      </c>
      <c r="D245" s="16"/>
      <c r="E245" s="265" t="s">
        <v>1417</v>
      </c>
      <c r="F245" s="171"/>
      <c r="G245" s="201"/>
      <c r="H245" s="201"/>
      <c r="I245" s="201"/>
      <c r="J245" s="200">
        <v>1</v>
      </c>
      <c r="K245" s="219" t="s">
        <v>101</v>
      </c>
      <c r="L245" s="18">
        <v>200</v>
      </c>
      <c r="M245" s="216" t="s">
        <v>101</v>
      </c>
      <c r="N245" s="18" t="s">
        <v>153</v>
      </c>
      <c r="O245" s="216"/>
      <c r="P245" s="216"/>
      <c r="Q245" s="219"/>
      <c r="R245" s="18">
        <f t="shared" si="69"/>
        <v>4500</v>
      </c>
      <c r="S245" s="77">
        <v>22.5</v>
      </c>
      <c r="T245" s="77">
        <f t="shared" si="70"/>
        <v>5445</v>
      </c>
      <c r="U245" s="77">
        <f t="shared" si="70"/>
        <v>27.224999999999998</v>
      </c>
      <c r="V245" s="151">
        <v>0</v>
      </c>
      <c r="W245" s="47">
        <f t="shared" si="71"/>
        <v>4500</v>
      </c>
      <c r="X245" s="495">
        <f t="shared" si="72"/>
        <v>22.5</v>
      </c>
      <c r="Y245" s="543">
        <v>10.447777979730001</v>
      </c>
      <c r="Z245" s="30"/>
      <c r="AA245" s="30"/>
      <c r="AB245" s="30"/>
      <c r="AC245" s="30"/>
      <c r="AD245" s="30"/>
      <c r="AE245" s="30"/>
      <c r="AF245" s="30"/>
      <c r="AG245" s="48"/>
      <c r="AH245" s="120"/>
      <c r="AI245" s="23" t="s">
        <v>53</v>
      </c>
      <c r="AJ245" s="23"/>
      <c r="AK245" s="21"/>
      <c r="AL245" s="21"/>
      <c r="AM245" s="23"/>
      <c r="AN245" s="1"/>
      <c r="AO245" s="1"/>
    </row>
    <row r="246" spans="1:41" s="13" customFormat="1" ht="15.6" customHeight="1" outlineLevel="2" x14ac:dyDescent="0.25">
      <c r="A246" s="36"/>
      <c r="B246" s="32">
        <v>9120051896504</v>
      </c>
      <c r="C246" s="44" t="s">
        <v>1418</v>
      </c>
      <c r="D246" s="16"/>
      <c r="E246" s="265" t="s">
        <v>1419</v>
      </c>
      <c r="F246" s="171"/>
      <c r="G246" s="201"/>
      <c r="H246" s="201"/>
      <c r="I246" s="201"/>
      <c r="J246" s="200">
        <v>1</v>
      </c>
      <c r="K246" s="219" t="s">
        <v>101</v>
      </c>
      <c r="L246" s="18">
        <v>200</v>
      </c>
      <c r="M246" s="216" t="s">
        <v>101</v>
      </c>
      <c r="N246" s="18" t="s">
        <v>153</v>
      </c>
      <c r="O246" s="216"/>
      <c r="P246" s="216"/>
      <c r="Q246" s="219"/>
      <c r="R246" s="18">
        <f t="shared" si="69"/>
        <v>4700</v>
      </c>
      <c r="S246" s="77">
        <v>23.5</v>
      </c>
      <c r="T246" s="77">
        <f t="shared" si="70"/>
        <v>5687</v>
      </c>
      <c r="U246" s="77">
        <f t="shared" si="70"/>
        <v>28.434999999999999</v>
      </c>
      <c r="V246" s="151">
        <v>0</v>
      </c>
      <c r="W246" s="47">
        <f t="shared" si="71"/>
        <v>4700</v>
      </c>
      <c r="X246" s="495">
        <f t="shared" si="72"/>
        <v>23.5</v>
      </c>
      <c r="Y246" s="543">
        <v>10.949693988870001</v>
      </c>
      <c r="Z246" s="30"/>
      <c r="AA246" s="30"/>
      <c r="AB246" s="30"/>
      <c r="AC246" s="30"/>
      <c r="AD246" s="30"/>
      <c r="AE246" s="30"/>
      <c r="AF246" s="30"/>
      <c r="AG246" s="48"/>
      <c r="AH246" s="120"/>
      <c r="AI246" s="23" t="s">
        <v>53</v>
      </c>
      <c r="AJ246" s="23"/>
      <c r="AK246" s="21"/>
      <c r="AL246" s="21"/>
      <c r="AM246" s="23"/>
      <c r="AN246" s="1"/>
      <c r="AO246" s="1"/>
    </row>
    <row r="247" spans="1:41" s="13" customFormat="1" ht="15.6" customHeight="1" outlineLevel="2" x14ac:dyDescent="0.25">
      <c r="A247" s="36"/>
      <c r="B247" s="32">
        <v>9120051896511</v>
      </c>
      <c r="C247" s="44" t="s">
        <v>1420</v>
      </c>
      <c r="D247" s="16"/>
      <c r="E247" s="265" t="s">
        <v>1421</v>
      </c>
      <c r="F247" s="171"/>
      <c r="G247" s="201"/>
      <c r="H247" s="201"/>
      <c r="I247" s="201"/>
      <c r="J247" s="200">
        <v>1</v>
      </c>
      <c r="K247" s="219" t="s">
        <v>101</v>
      </c>
      <c r="L247" s="18">
        <v>200</v>
      </c>
      <c r="M247" s="216" t="s">
        <v>101</v>
      </c>
      <c r="N247" s="18" t="s">
        <v>153</v>
      </c>
      <c r="O247" s="216"/>
      <c r="P247" s="216"/>
      <c r="Q247" s="219"/>
      <c r="R247" s="18">
        <f t="shared" si="69"/>
        <v>4960</v>
      </c>
      <c r="S247" s="77">
        <v>24.8</v>
      </c>
      <c r="T247" s="77">
        <f t="shared" si="70"/>
        <v>6001.5999999999995</v>
      </c>
      <c r="U247" s="77">
        <f t="shared" si="70"/>
        <v>30.007999999999999</v>
      </c>
      <c r="V247" s="151">
        <v>0</v>
      </c>
      <c r="W247" s="47">
        <f t="shared" si="71"/>
        <v>4960</v>
      </c>
      <c r="X247" s="495">
        <f t="shared" si="72"/>
        <v>24.8</v>
      </c>
      <c r="Y247" s="543">
        <v>11.530859894190003</v>
      </c>
      <c r="Z247" s="30"/>
      <c r="AA247" s="30"/>
      <c r="AB247" s="30"/>
      <c r="AC247" s="30"/>
      <c r="AD247" s="30"/>
      <c r="AE247" s="30"/>
      <c r="AF247" s="30"/>
      <c r="AG247" s="48"/>
      <c r="AH247" s="120"/>
      <c r="AI247" s="23" t="s">
        <v>53</v>
      </c>
      <c r="AJ247" s="23"/>
      <c r="AK247" s="21"/>
      <c r="AL247" s="21"/>
      <c r="AM247" s="23"/>
      <c r="AN247" s="1"/>
      <c r="AO247" s="1"/>
    </row>
    <row r="248" spans="1:41" s="13" customFormat="1" ht="15.6" customHeight="1" outlineLevel="2" x14ac:dyDescent="0.25">
      <c r="A248" s="36"/>
      <c r="B248" s="32">
        <v>9120051896528</v>
      </c>
      <c r="C248" s="44" t="s">
        <v>1422</v>
      </c>
      <c r="D248" s="16"/>
      <c r="E248" s="265" t="s">
        <v>1423</v>
      </c>
      <c r="F248" s="171"/>
      <c r="G248" s="201"/>
      <c r="H248" s="201"/>
      <c r="I248" s="201"/>
      <c r="J248" s="200">
        <v>1</v>
      </c>
      <c r="K248" s="219" t="s">
        <v>101</v>
      </c>
      <c r="L248" s="18">
        <v>200</v>
      </c>
      <c r="M248" s="216" t="s">
        <v>101</v>
      </c>
      <c r="N248" s="18" t="s">
        <v>153</v>
      </c>
      <c r="O248" s="216"/>
      <c r="P248" s="216"/>
      <c r="Q248" s="219"/>
      <c r="R248" s="18">
        <f t="shared" si="69"/>
        <v>5420</v>
      </c>
      <c r="S248" s="77">
        <v>27.1</v>
      </c>
      <c r="T248" s="77">
        <f t="shared" si="70"/>
        <v>6558.2</v>
      </c>
      <c r="U248" s="77">
        <f t="shared" si="70"/>
        <v>32.791000000000004</v>
      </c>
      <c r="V248" s="151">
        <v>0</v>
      </c>
      <c r="W248" s="47">
        <f t="shared" si="71"/>
        <v>5420</v>
      </c>
      <c r="X248" s="495">
        <f t="shared" si="72"/>
        <v>27.1</v>
      </c>
      <c r="Y248" s="543">
        <v>12.587525176590002</v>
      </c>
      <c r="Z248" s="30"/>
      <c r="AA248" s="30"/>
      <c r="AB248" s="30"/>
      <c r="AC248" s="30"/>
      <c r="AD248" s="30"/>
      <c r="AE248" s="30"/>
      <c r="AF248" s="30"/>
      <c r="AG248" s="48"/>
      <c r="AH248" s="120"/>
      <c r="AI248" s="23" t="s">
        <v>53</v>
      </c>
      <c r="AJ248" s="23"/>
      <c r="AK248" s="21"/>
      <c r="AL248" s="21"/>
      <c r="AM248" s="23"/>
      <c r="AN248" s="1"/>
      <c r="AO248" s="1"/>
    </row>
    <row r="249" spans="1:41" s="13" customFormat="1" ht="15.6" customHeight="1" outlineLevel="2" x14ac:dyDescent="0.25">
      <c r="A249" s="36"/>
      <c r="B249" s="32">
        <v>9120051896535</v>
      </c>
      <c r="C249" s="44" t="s">
        <v>1424</v>
      </c>
      <c r="D249" s="16"/>
      <c r="E249" s="265" t="s">
        <v>1425</v>
      </c>
      <c r="F249" s="171"/>
      <c r="G249" s="201"/>
      <c r="H249" s="201"/>
      <c r="I249" s="201"/>
      <c r="J249" s="200">
        <v>1</v>
      </c>
      <c r="K249" s="219" t="s">
        <v>101</v>
      </c>
      <c r="L249" s="18">
        <v>200</v>
      </c>
      <c r="M249" s="216" t="s">
        <v>101</v>
      </c>
      <c r="N249" s="18" t="s">
        <v>153</v>
      </c>
      <c r="O249" s="216"/>
      <c r="P249" s="216"/>
      <c r="Q249" s="219"/>
      <c r="R249" s="18">
        <f t="shared" si="69"/>
        <v>6120</v>
      </c>
      <c r="S249" s="77">
        <v>30.6</v>
      </c>
      <c r="T249" s="77">
        <f t="shared" si="70"/>
        <v>7405.2</v>
      </c>
      <c r="U249" s="77">
        <f t="shared" si="70"/>
        <v>37.026000000000003</v>
      </c>
      <c r="V249" s="151">
        <v>0</v>
      </c>
      <c r="W249" s="47">
        <f t="shared" si="71"/>
        <v>6120</v>
      </c>
      <c r="X249" s="495">
        <f t="shared" si="72"/>
        <v>30.6</v>
      </c>
      <c r="Y249" s="543">
        <v>14.251772996370001</v>
      </c>
      <c r="Z249" s="30"/>
      <c r="AA249" s="30"/>
      <c r="AB249" s="30"/>
      <c r="AC249" s="30"/>
      <c r="AD249" s="30"/>
      <c r="AE249" s="30"/>
      <c r="AF249" s="30"/>
      <c r="AG249" s="48"/>
      <c r="AH249" s="120"/>
      <c r="AI249" s="23" t="s">
        <v>53</v>
      </c>
      <c r="AJ249" s="23"/>
      <c r="AK249" s="21"/>
      <c r="AL249" s="21"/>
      <c r="AM249" s="23"/>
      <c r="AN249" s="1"/>
      <c r="AO249" s="1"/>
    </row>
    <row r="250" spans="1:41" s="13" customFormat="1" ht="15.6" customHeight="1" outlineLevel="2" x14ac:dyDescent="0.25">
      <c r="A250" s="36"/>
      <c r="B250" s="32">
        <v>9120051896542</v>
      </c>
      <c r="C250" s="44" t="s">
        <v>1426</v>
      </c>
      <c r="D250" s="16"/>
      <c r="E250" s="265" t="s">
        <v>1427</v>
      </c>
      <c r="F250" s="171"/>
      <c r="G250" s="201"/>
      <c r="H250" s="201"/>
      <c r="I250" s="201"/>
      <c r="J250" s="200">
        <v>1</v>
      </c>
      <c r="K250" s="219" t="s">
        <v>101</v>
      </c>
      <c r="L250" s="18">
        <v>200</v>
      </c>
      <c r="M250" s="216" t="s">
        <v>101</v>
      </c>
      <c r="N250" s="18" t="s">
        <v>153</v>
      </c>
      <c r="O250" s="216"/>
      <c r="P250" s="216"/>
      <c r="Q250" s="219"/>
      <c r="R250" s="18">
        <f t="shared" si="69"/>
        <v>6759.9999999999991</v>
      </c>
      <c r="S250" s="77">
        <v>33.799999999999997</v>
      </c>
      <c r="T250" s="77">
        <f t="shared" si="70"/>
        <v>8179.5999999999985</v>
      </c>
      <c r="U250" s="77">
        <f t="shared" si="70"/>
        <v>40.897999999999996</v>
      </c>
      <c r="V250" s="151">
        <v>0</v>
      </c>
      <c r="W250" s="47">
        <f t="shared" si="71"/>
        <v>6759.9999999999991</v>
      </c>
      <c r="X250" s="495">
        <f t="shared" si="72"/>
        <v>33.799999999999997</v>
      </c>
      <c r="Y250" s="543">
        <v>15.731104391730003</v>
      </c>
      <c r="Z250" s="30"/>
      <c r="AA250" s="30"/>
      <c r="AB250" s="30"/>
      <c r="AC250" s="30"/>
      <c r="AD250" s="30"/>
      <c r="AE250" s="30"/>
      <c r="AF250" s="30"/>
      <c r="AG250" s="48"/>
      <c r="AH250" s="120"/>
      <c r="AI250" s="23" t="s">
        <v>53</v>
      </c>
      <c r="AJ250" s="23"/>
      <c r="AK250" s="21"/>
      <c r="AL250" s="21"/>
      <c r="AM250" s="23"/>
      <c r="AN250" s="1"/>
      <c r="AO250" s="1"/>
    </row>
    <row r="251" spans="1:41" s="13" customFormat="1" ht="15.6" customHeight="1" outlineLevel="2" x14ac:dyDescent="0.25">
      <c r="A251" s="36"/>
      <c r="B251" s="32">
        <v>9120051896559</v>
      </c>
      <c r="C251" s="44" t="s">
        <v>1428</v>
      </c>
      <c r="D251" s="16"/>
      <c r="E251" s="265" t="s">
        <v>1429</v>
      </c>
      <c r="F251" s="171"/>
      <c r="G251" s="201"/>
      <c r="H251" s="201"/>
      <c r="I251" s="201"/>
      <c r="J251" s="200">
        <v>1</v>
      </c>
      <c r="K251" s="219" t="s">
        <v>101</v>
      </c>
      <c r="L251" s="18">
        <v>200</v>
      </c>
      <c r="M251" s="216" t="s">
        <v>101</v>
      </c>
      <c r="N251" s="18" t="s">
        <v>153</v>
      </c>
      <c r="O251" s="216"/>
      <c r="P251" s="216"/>
      <c r="Q251" s="219"/>
      <c r="R251" s="18">
        <f t="shared" si="69"/>
        <v>7680</v>
      </c>
      <c r="S251" s="77">
        <v>38.4</v>
      </c>
      <c r="T251" s="77">
        <f t="shared" si="70"/>
        <v>9292.7999999999993</v>
      </c>
      <c r="U251" s="77">
        <f t="shared" si="70"/>
        <v>46.463999999999999</v>
      </c>
      <c r="V251" s="151">
        <v>0</v>
      </c>
      <c r="W251" s="47">
        <f t="shared" si="71"/>
        <v>7680</v>
      </c>
      <c r="X251" s="495">
        <f t="shared" si="72"/>
        <v>38.4</v>
      </c>
      <c r="Y251" s="543">
        <v>17.844434956530002</v>
      </c>
      <c r="Z251" s="30"/>
      <c r="AA251" s="30"/>
      <c r="AB251" s="30"/>
      <c r="AC251" s="30"/>
      <c r="AD251" s="30"/>
      <c r="AE251" s="30"/>
      <c r="AF251" s="30"/>
      <c r="AG251" s="48"/>
      <c r="AH251" s="120"/>
      <c r="AI251" s="23" t="s">
        <v>53</v>
      </c>
      <c r="AJ251" s="23"/>
      <c r="AK251" s="21"/>
      <c r="AL251" s="21"/>
      <c r="AM251" s="23"/>
      <c r="AN251" s="1"/>
      <c r="AO251" s="1"/>
    </row>
    <row r="252" spans="1:41" s="13" customFormat="1" ht="15.6" customHeight="1" outlineLevel="2" x14ac:dyDescent="0.25">
      <c r="A252" s="36"/>
      <c r="B252" s="32">
        <v>9120051898164</v>
      </c>
      <c r="C252" s="44" t="s">
        <v>1430</v>
      </c>
      <c r="D252" s="16"/>
      <c r="E252" s="265" t="s">
        <v>1431</v>
      </c>
      <c r="F252" s="171"/>
      <c r="G252" s="201"/>
      <c r="H252" s="201"/>
      <c r="I252" s="201"/>
      <c r="J252" s="200">
        <v>1</v>
      </c>
      <c r="K252" s="219" t="s">
        <v>101</v>
      </c>
      <c r="L252" s="18">
        <v>200</v>
      </c>
      <c r="M252" s="216" t="s">
        <v>101</v>
      </c>
      <c r="N252" s="18" t="s">
        <v>153</v>
      </c>
      <c r="O252" s="216"/>
      <c r="P252" s="216"/>
      <c r="Q252" s="219"/>
      <c r="R252" s="18">
        <f t="shared" si="69"/>
        <v>9140</v>
      </c>
      <c r="S252" s="77">
        <v>45.7</v>
      </c>
      <c r="T252" s="77">
        <f t="shared" si="70"/>
        <v>11059.4</v>
      </c>
      <c r="U252" s="77">
        <f t="shared" si="70"/>
        <v>55.297000000000004</v>
      </c>
      <c r="V252" s="151">
        <v>0</v>
      </c>
      <c r="W252" s="47">
        <f t="shared" si="71"/>
        <v>9140</v>
      </c>
      <c r="X252" s="495">
        <f t="shared" si="72"/>
        <v>45.7</v>
      </c>
      <c r="Y252" s="543">
        <v>21.278597124330009</v>
      </c>
      <c r="Z252" s="30"/>
      <c r="AA252" s="30"/>
      <c r="AB252" s="30"/>
      <c r="AC252" s="30"/>
      <c r="AD252" s="30"/>
      <c r="AE252" s="30"/>
      <c r="AF252" s="30"/>
      <c r="AG252" s="48"/>
      <c r="AH252" s="120"/>
      <c r="AI252" s="23" t="s">
        <v>53</v>
      </c>
      <c r="AJ252" s="23"/>
      <c r="AK252" s="21"/>
      <c r="AL252" s="21"/>
      <c r="AM252" s="23"/>
      <c r="AN252" s="1"/>
      <c r="AO252" s="1"/>
    </row>
    <row r="253" spans="1:41" s="13" customFormat="1" ht="15.6" customHeight="1" outlineLevel="2" x14ac:dyDescent="0.25">
      <c r="A253" s="36"/>
      <c r="B253" s="32">
        <v>9120051896566</v>
      </c>
      <c r="C253" s="44" t="s">
        <v>1432</v>
      </c>
      <c r="D253" s="16"/>
      <c r="E253" s="265" t="s">
        <v>1433</v>
      </c>
      <c r="F253" s="171"/>
      <c r="G253" s="201"/>
      <c r="H253" s="201"/>
      <c r="I253" s="201"/>
      <c r="J253" s="200">
        <v>1</v>
      </c>
      <c r="K253" s="219" t="s">
        <v>101</v>
      </c>
      <c r="L253" s="18">
        <v>200</v>
      </c>
      <c r="M253" s="216" t="s">
        <v>101</v>
      </c>
      <c r="N253" s="18" t="s">
        <v>153</v>
      </c>
      <c r="O253" s="216"/>
      <c r="P253" s="216"/>
      <c r="Q253" s="219"/>
      <c r="R253" s="18">
        <f t="shared" si="69"/>
        <v>9600</v>
      </c>
      <c r="S253" s="77">
        <v>48</v>
      </c>
      <c r="T253" s="77">
        <f t="shared" si="70"/>
        <v>11616</v>
      </c>
      <c r="U253" s="77">
        <f t="shared" si="70"/>
        <v>58.08</v>
      </c>
      <c r="V253" s="151">
        <v>0</v>
      </c>
      <c r="W253" s="47">
        <f t="shared" si="71"/>
        <v>9600</v>
      </c>
      <c r="X253" s="495">
        <f t="shared" si="72"/>
        <v>48</v>
      </c>
      <c r="Y253" s="543">
        <v>22.348470722760002</v>
      </c>
      <c r="Z253" s="30"/>
      <c r="AA253" s="30"/>
      <c r="AB253" s="30"/>
      <c r="AC253" s="30"/>
      <c r="AD253" s="30"/>
      <c r="AE253" s="30"/>
      <c r="AF253" s="30"/>
      <c r="AG253" s="48"/>
      <c r="AH253" s="120"/>
      <c r="AI253" s="23" t="s">
        <v>53</v>
      </c>
      <c r="AJ253" s="23"/>
      <c r="AK253" s="21"/>
      <c r="AL253" s="21"/>
      <c r="AM253" s="23"/>
      <c r="AN253" s="1"/>
      <c r="AO253" s="1"/>
    </row>
    <row r="254" spans="1:41" s="13" customFormat="1" ht="15.6" customHeight="1" outlineLevel="2" x14ac:dyDescent="0.25">
      <c r="A254" s="36"/>
      <c r="B254" s="32">
        <v>9120051898171</v>
      </c>
      <c r="C254" s="44" t="s">
        <v>1434</v>
      </c>
      <c r="D254" s="16"/>
      <c r="E254" s="265" t="s">
        <v>1435</v>
      </c>
      <c r="F254" s="171"/>
      <c r="G254" s="201"/>
      <c r="H254" s="201"/>
      <c r="I254" s="201"/>
      <c r="J254" s="200">
        <v>1</v>
      </c>
      <c r="K254" s="219" t="s">
        <v>101</v>
      </c>
      <c r="L254" s="18">
        <v>100</v>
      </c>
      <c r="M254" s="216" t="s">
        <v>101</v>
      </c>
      <c r="N254" s="18" t="s">
        <v>153</v>
      </c>
      <c r="O254" s="216"/>
      <c r="P254" s="216"/>
      <c r="Q254" s="219"/>
      <c r="R254" s="18">
        <f t="shared" si="69"/>
        <v>5710</v>
      </c>
      <c r="S254" s="77">
        <v>57.1</v>
      </c>
      <c r="T254" s="77">
        <f t="shared" si="70"/>
        <v>6909.0999999999995</v>
      </c>
      <c r="U254" s="77">
        <f t="shared" si="70"/>
        <v>69.090999999999994</v>
      </c>
      <c r="V254" s="151">
        <v>0</v>
      </c>
      <c r="W254" s="47">
        <f t="shared" si="71"/>
        <v>5710</v>
      </c>
      <c r="X254" s="495">
        <f t="shared" si="72"/>
        <v>57.1</v>
      </c>
      <c r="Y254" s="543">
        <v>26.5487152203</v>
      </c>
      <c r="Z254" s="30"/>
      <c r="AA254" s="30"/>
      <c r="AB254" s="30"/>
      <c r="AC254" s="30"/>
      <c r="AD254" s="30"/>
      <c r="AE254" s="30"/>
      <c r="AF254" s="30"/>
      <c r="AG254" s="48"/>
      <c r="AH254" s="120"/>
      <c r="AI254" s="23" t="s">
        <v>53</v>
      </c>
      <c r="AJ254" s="23"/>
      <c r="AK254" s="21"/>
      <c r="AL254" s="21"/>
      <c r="AM254" s="23"/>
      <c r="AN254" s="1"/>
      <c r="AO254" s="1"/>
    </row>
    <row r="255" spans="1:41" s="13" customFormat="1" ht="15.6" customHeight="1" outlineLevel="2" x14ac:dyDescent="0.25">
      <c r="A255" s="36"/>
      <c r="B255" s="32">
        <v>9120051896573</v>
      </c>
      <c r="C255" s="44" t="s">
        <v>1436</v>
      </c>
      <c r="D255" s="16"/>
      <c r="E255" s="265" t="s">
        <v>1437</v>
      </c>
      <c r="F255" s="171"/>
      <c r="G255" s="201"/>
      <c r="H255" s="201"/>
      <c r="I255" s="201"/>
      <c r="J255" s="200">
        <v>1</v>
      </c>
      <c r="K255" s="219" t="s">
        <v>101</v>
      </c>
      <c r="L255" s="18">
        <v>100</v>
      </c>
      <c r="M255" s="216" t="s">
        <v>101</v>
      </c>
      <c r="N255" s="18" t="s">
        <v>153</v>
      </c>
      <c r="O255" s="216"/>
      <c r="P255" s="216"/>
      <c r="Q255" s="219"/>
      <c r="R255" s="18">
        <f t="shared" si="69"/>
        <v>6420</v>
      </c>
      <c r="S255" s="77">
        <v>64.2</v>
      </c>
      <c r="T255" s="77">
        <f t="shared" si="70"/>
        <v>7768.2</v>
      </c>
      <c r="U255" s="77">
        <f t="shared" si="70"/>
        <v>77.682000000000002</v>
      </c>
      <c r="V255" s="151">
        <v>0</v>
      </c>
      <c r="W255" s="47">
        <f t="shared" si="71"/>
        <v>6420</v>
      </c>
      <c r="X255" s="495">
        <f t="shared" si="72"/>
        <v>64.2</v>
      </c>
      <c r="Y255" s="543">
        <v>29.850794227799998</v>
      </c>
      <c r="Z255" s="30"/>
      <c r="AA255" s="30"/>
      <c r="AB255" s="30"/>
      <c r="AC255" s="30"/>
      <c r="AD255" s="30"/>
      <c r="AE255" s="30"/>
      <c r="AF255" s="30"/>
      <c r="AG255" s="48"/>
      <c r="AH255" s="120"/>
      <c r="AI255" s="23" t="s">
        <v>53</v>
      </c>
      <c r="AJ255" s="23"/>
      <c r="AK255" s="21"/>
      <c r="AL255" s="21"/>
      <c r="AM255" s="23"/>
      <c r="AN255" s="1"/>
      <c r="AO255" s="1"/>
    </row>
    <row r="256" spans="1:41" s="13" customFormat="1" ht="39.6" outlineLevel="1" x14ac:dyDescent="0.25">
      <c r="A256" s="36"/>
      <c r="B256" s="393" t="s">
        <v>1438</v>
      </c>
      <c r="C256" s="393"/>
      <c r="D256" s="393"/>
      <c r="E256" s="394"/>
      <c r="F256" s="211"/>
      <c r="G256" s="211"/>
      <c r="H256" s="211"/>
      <c r="I256" s="211"/>
      <c r="J256" s="214"/>
      <c r="K256" s="214"/>
      <c r="L256" s="367"/>
      <c r="M256" s="368"/>
      <c r="N256" s="245"/>
      <c r="O256" s="368"/>
      <c r="P256" s="368"/>
      <c r="Q256" s="214"/>
      <c r="R256" s="38"/>
      <c r="S256" s="38"/>
      <c r="T256" s="38"/>
      <c r="U256" s="38"/>
      <c r="V256" s="154"/>
      <c r="W256" s="154"/>
      <c r="X256" s="154"/>
      <c r="Y256" s="38"/>
      <c r="Z256" s="38"/>
      <c r="AA256" s="38"/>
      <c r="AB256" s="38"/>
      <c r="AC256" s="38"/>
      <c r="AD256" s="38"/>
      <c r="AE256" s="38"/>
      <c r="AF256" s="38"/>
      <c r="AG256" s="40"/>
      <c r="AH256" s="215"/>
      <c r="AI256" s="202"/>
      <c r="AJ256" s="202"/>
      <c r="AK256" s="212"/>
      <c r="AL256" s="212"/>
      <c r="AM256" s="213"/>
      <c r="AN256" s="1"/>
      <c r="AO256" s="1"/>
    </row>
    <row r="257" spans="1:41" s="13" customFormat="1" ht="15.6" customHeight="1" outlineLevel="2" x14ac:dyDescent="0.25">
      <c r="A257" s="36"/>
      <c r="B257" s="32">
        <v>9120051896580</v>
      </c>
      <c r="C257" s="44" t="s">
        <v>1439</v>
      </c>
      <c r="D257" s="16"/>
      <c r="E257" s="265" t="s">
        <v>1440</v>
      </c>
      <c r="F257" s="171"/>
      <c r="G257" s="201"/>
      <c r="H257" s="201"/>
      <c r="I257" s="201"/>
      <c r="J257" s="200">
        <v>1</v>
      </c>
      <c r="K257" s="219" t="s">
        <v>101</v>
      </c>
      <c r="L257" s="18">
        <v>200</v>
      </c>
      <c r="M257" s="216" t="s">
        <v>101</v>
      </c>
      <c r="N257" s="18" t="s">
        <v>153</v>
      </c>
      <c r="O257" s="216"/>
      <c r="P257" s="216"/>
      <c r="Q257" s="219"/>
      <c r="R257" s="18">
        <f t="shared" ref="R257:R270" si="73">S257*L257</f>
        <v>1639.9999999999998</v>
      </c>
      <c r="S257" s="77">
        <v>8.1999999999999993</v>
      </c>
      <c r="T257" s="77">
        <f t="shared" ref="T257:U270" si="74">R257*1.21</f>
        <v>1984.3999999999996</v>
      </c>
      <c r="U257" s="77">
        <f t="shared" si="74"/>
        <v>9.9219999999999988</v>
      </c>
      <c r="V257" s="151">
        <v>0</v>
      </c>
      <c r="W257" s="47">
        <f t="shared" ref="W257:W270" si="75">X257*L257</f>
        <v>1639.9999999999998</v>
      </c>
      <c r="X257" s="495">
        <f t="shared" ref="X257:X270" si="76">S257*(1-V257/100)</f>
        <v>8.1999999999999993</v>
      </c>
      <c r="Y257" s="543">
        <v>3.8039950166400005</v>
      </c>
      <c r="Z257" s="30"/>
      <c r="AA257" s="30"/>
      <c r="AB257" s="30"/>
      <c r="AC257" s="30"/>
      <c r="AD257" s="30"/>
      <c r="AE257" s="30"/>
      <c r="AF257" s="30"/>
      <c r="AG257" s="48"/>
      <c r="AH257" s="120"/>
      <c r="AI257" s="23" t="s">
        <v>53</v>
      </c>
      <c r="AJ257" s="23"/>
      <c r="AK257" s="21"/>
      <c r="AL257" s="21"/>
      <c r="AM257" s="23"/>
      <c r="AN257" s="1"/>
      <c r="AO257" s="1"/>
    </row>
    <row r="258" spans="1:41" s="13" customFormat="1" ht="15.6" customHeight="1" outlineLevel="2" x14ac:dyDescent="0.25">
      <c r="A258" s="36"/>
      <c r="B258" s="32">
        <v>9120051896597</v>
      </c>
      <c r="C258" s="44" t="s">
        <v>1441</v>
      </c>
      <c r="D258" s="16"/>
      <c r="E258" s="265" t="s">
        <v>1442</v>
      </c>
      <c r="F258" s="171"/>
      <c r="G258" s="201"/>
      <c r="H258" s="201"/>
      <c r="I258" s="201"/>
      <c r="J258" s="200">
        <v>1</v>
      </c>
      <c r="K258" s="219" t="s">
        <v>101</v>
      </c>
      <c r="L258" s="18">
        <v>200</v>
      </c>
      <c r="M258" s="216" t="s">
        <v>101</v>
      </c>
      <c r="N258" s="18" t="s">
        <v>153</v>
      </c>
      <c r="O258" s="216"/>
      <c r="P258" s="216"/>
      <c r="Q258" s="219"/>
      <c r="R258" s="18">
        <f t="shared" si="73"/>
        <v>1820</v>
      </c>
      <c r="S258" s="77">
        <v>9.1</v>
      </c>
      <c r="T258" s="77">
        <f t="shared" si="74"/>
        <v>2202.1999999999998</v>
      </c>
      <c r="U258" s="77">
        <f t="shared" si="74"/>
        <v>11.010999999999999</v>
      </c>
      <c r="V258" s="151">
        <v>0</v>
      </c>
      <c r="W258" s="47">
        <f t="shared" si="75"/>
        <v>1820</v>
      </c>
      <c r="X258" s="495">
        <f t="shared" si="76"/>
        <v>9.1</v>
      </c>
      <c r="Y258" s="543">
        <v>4.21345281357</v>
      </c>
      <c r="Z258" s="30"/>
      <c r="AA258" s="30"/>
      <c r="AB258" s="30"/>
      <c r="AC258" s="30"/>
      <c r="AD258" s="30"/>
      <c r="AE258" s="30"/>
      <c r="AF258" s="30"/>
      <c r="AG258" s="48"/>
      <c r="AH258" s="120"/>
      <c r="AI258" s="23" t="s">
        <v>53</v>
      </c>
      <c r="AJ258" s="23"/>
      <c r="AK258" s="21"/>
      <c r="AL258" s="21"/>
      <c r="AM258" s="23"/>
      <c r="AN258" s="1"/>
      <c r="AO258" s="1"/>
    </row>
    <row r="259" spans="1:41" s="13" customFormat="1" ht="15.6" customHeight="1" outlineLevel="2" x14ac:dyDescent="0.25">
      <c r="A259" s="36"/>
      <c r="B259" s="32">
        <v>9120051896603</v>
      </c>
      <c r="C259" s="44" t="s">
        <v>1443</v>
      </c>
      <c r="D259" s="16"/>
      <c r="E259" s="265" t="s">
        <v>1444</v>
      </c>
      <c r="F259" s="171"/>
      <c r="G259" s="201"/>
      <c r="H259" s="201"/>
      <c r="I259" s="201"/>
      <c r="J259" s="200">
        <v>1</v>
      </c>
      <c r="K259" s="219" t="s">
        <v>101</v>
      </c>
      <c r="L259" s="18">
        <v>200</v>
      </c>
      <c r="M259" s="216" t="s">
        <v>101</v>
      </c>
      <c r="N259" s="18" t="s">
        <v>153</v>
      </c>
      <c r="O259" s="216"/>
      <c r="P259" s="216"/>
      <c r="Q259" s="219"/>
      <c r="R259" s="18">
        <f t="shared" si="73"/>
        <v>1960.0000000000002</v>
      </c>
      <c r="S259" s="77">
        <v>9.8000000000000007</v>
      </c>
      <c r="T259" s="77">
        <f t="shared" si="74"/>
        <v>2371.6000000000004</v>
      </c>
      <c r="U259" s="77">
        <f t="shared" si="74"/>
        <v>11.858000000000001</v>
      </c>
      <c r="V259" s="151">
        <v>0</v>
      </c>
      <c r="W259" s="47">
        <f t="shared" si="75"/>
        <v>1960.0000000000002</v>
      </c>
      <c r="X259" s="495">
        <f t="shared" si="76"/>
        <v>9.8000000000000007</v>
      </c>
      <c r="Y259" s="543">
        <v>4.5700773463800006</v>
      </c>
      <c r="Z259" s="30"/>
      <c r="AA259" s="30"/>
      <c r="AB259" s="30"/>
      <c r="AC259" s="30"/>
      <c r="AD259" s="30"/>
      <c r="AE259" s="30"/>
      <c r="AF259" s="30"/>
      <c r="AG259" s="48"/>
      <c r="AH259" s="120"/>
      <c r="AI259" s="23" t="s">
        <v>53</v>
      </c>
      <c r="AJ259" s="23"/>
      <c r="AK259" s="21"/>
      <c r="AL259" s="21"/>
      <c r="AM259" s="23"/>
      <c r="AN259" s="1"/>
      <c r="AO259" s="1"/>
    </row>
    <row r="260" spans="1:41" s="13" customFormat="1" ht="15.6" customHeight="1" outlineLevel="2" x14ac:dyDescent="0.25">
      <c r="A260" s="36"/>
      <c r="B260" s="32">
        <v>9120051896610</v>
      </c>
      <c r="C260" s="44" t="s">
        <v>1445</v>
      </c>
      <c r="D260" s="16"/>
      <c r="E260" s="265" t="s">
        <v>1446</v>
      </c>
      <c r="F260" s="171"/>
      <c r="G260" s="201"/>
      <c r="H260" s="201"/>
      <c r="I260" s="201"/>
      <c r="J260" s="200">
        <v>1</v>
      </c>
      <c r="K260" s="219" t="s">
        <v>101</v>
      </c>
      <c r="L260" s="18">
        <v>200</v>
      </c>
      <c r="M260" s="216" t="s">
        <v>101</v>
      </c>
      <c r="N260" s="18" t="s">
        <v>153</v>
      </c>
      <c r="O260" s="216"/>
      <c r="P260" s="216"/>
      <c r="Q260" s="219"/>
      <c r="R260" s="18">
        <f t="shared" si="73"/>
        <v>2200</v>
      </c>
      <c r="S260" s="77">
        <v>11</v>
      </c>
      <c r="T260" s="77">
        <f t="shared" si="74"/>
        <v>2662</v>
      </c>
      <c r="U260" s="77">
        <f t="shared" si="74"/>
        <v>13.309999999999999</v>
      </c>
      <c r="V260" s="151">
        <v>0</v>
      </c>
      <c r="W260" s="47">
        <f t="shared" si="75"/>
        <v>2200</v>
      </c>
      <c r="X260" s="495">
        <f t="shared" si="76"/>
        <v>11</v>
      </c>
      <c r="Y260" s="543">
        <v>5.1248266196400003</v>
      </c>
      <c r="Z260" s="30"/>
      <c r="AA260" s="30"/>
      <c r="AB260" s="30"/>
      <c r="AC260" s="30"/>
      <c r="AD260" s="30"/>
      <c r="AE260" s="30"/>
      <c r="AF260" s="30"/>
      <c r="AG260" s="48"/>
      <c r="AH260" s="120"/>
      <c r="AI260" s="23" t="s">
        <v>53</v>
      </c>
      <c r="AJ260" s="23"/>
      <c r="AK260" s="21"/>
      <c r="AL260" s="21"/>
      <c r="AM260" s="23"/>
      <c r="AN260" s="1"/>
      <c r="AO260" s="1"/>
    </row>
    <row r="261" spans="1:41" s="13" customFormat="1" ht="15.6" customHeight="1" outlineLevel="2" x14ac:dyDescent="0.25">
      <c r="A261" s="36"/>
      <c r="B261" s="32">
        <v>9120051896627</v>
      </c>
      <c r="C261" s="44" t="s">
        <v>1447</v>
      </c>
      <c r="D261" s="16"/>
      <c r="E261" s="265" t="s">
        <v>1448</v>
      </c>
      <c r="F261" s="171"/>
      <c r="G261" s="201"/>
      <c r="H261" s="201"/>
      <c r="I261" s="201"/>
      <c r="J261" s="200">
        <v>1</v>
      </c>
      <c r="K261" s="219" t="s">
        <v>101</v>
      </c>
      <c r="L261" s="18">
        <v>200</v>
      </c>
      <c r="M261" s="216" t="s">
        <v>101</v>
      </c>
      <c r="N261" s="18" t="s">
        <v>153</v>
      </c>
      <c r="O261" s="216"/>
      <c r="P261" s="216"/>
      <c r="Q261" s="219"/>
      <c r="R261" s="18">
        <f t="shared" si="73"/>
        <v>2400</v>
      </c>
      <c r="S261" s="77">
        <v>12</v>
      </c>
      <c r="T261" s="77">
        <f t="shared" si="74"/>
        <v>2904</v>
      </c>
      <c r="U261" s="77">
        <f t="shared" si="74"/>
        <v>14.52</v>
      </c>
      <c r="V261" s="151">
        <v>0</v>
      </c>
      <c r="W261" s="47">
        <f t="shared" si="75"/>
        <v>2400</v>
      </c>
      <c r="X261" s="495">
        <f t="shared" si="76"/>
        <v>12</v>
      </c>
      <c r="Y261" s="543">
        <v>5.5871176806900005</v>
      </c>
      <c r="Z261" s="30"/>
      <c r="AA261" s="30"/>
      <c r="AB261" s="30"/>
      <c r="AC261" s="30"/>
      <c r="AD261" s="30"/>
      <c r="AE261" s="30"/>
      <c r="AF261" s="30"/>
      <c r="AG261" s="48"/>
      <c r="AH261" s="120"/>
      <c r="AI261" s="23" t="s">
        <v>53</v>
      </c>
      <c r="AJ261" s="23"/>
      <c r="AK261" s="21"/>
      <c r="AL261" s="21"/>
      <c r="AM261" s="23"/>
      <c r="AN261" s="1"/>
      <c r="AO261" s="1"/>
    </row>
    <row r="262" spans="1:41" s="13" customFormat="1" ht="15.6" customHeight="1" outlineLevel="2" x14ac:dyDescent="0.25">
      <c r="A262" s="36"/>
      <c r="B262" s="32">
        <v>9120051896634</v>
      </c>
      <c r="C262" s="44" t="s">
        <v>1449</v>
      </c>
      <c r="D262" s="16"/>
      <c r="E262" s="265" t="s">
        <v>1450</v>
      </c>
      <c r="F262" s="171"/>
      <c r="G262" s="201"/>
      <c r="H262" s="201"/>
      <c r="I262" s="201"/>
      <c r="J262" s="200">
        <v>1</v>
      </c>
      <c r="K262" s="219" t="s">
        <v>101</v>
      </c>
      <c r="L262" s="18">
        <v>200</v>
      </c>
      <c r="M262" s="216" t="s">
        <v>101</v>
      </c>
      <c r="N262" s="18" t="s">
        <v>153</v>
      </c>
      <c r="O262" s="216"/>
      <c r="P262" s="216"/>
      <c r="Q262" s="219"/>
      <c r="R262" s="18">
        <f t="shared" si="73"/>
        <v>2780</v>
      </c>
      <c r="S262" s="77">
        <v>13.9</v>
      </c>
      <c r="T262" s="77">
        <f t="shared" si="74"/>
        <v>3363.7999999999997</v>
      </c>
      <c r="U262" s="77">
        <f t="shared" si="74"/>
        <v>16.818999999999999</v>
      </c>
      <c r="V262" s="151">
        <v>0</v>
      </c>
      <c r="W262" s="47">
        <f t="shared" si="75"/>
        <v>2780</v>
      </c>
      <c r="X262" s="495">
        <f t="shared" si="76"/>
        <v>13.9</v>
      </c>
      <c r="Y262" s="543">
        <v>6.4720748546999998</v>
      </c>
      <c r="Z262" s="30"/>
      <c r="AA262" s="30"/>
      <c r="AB262" s="30"/>
      <c r="AC262" s="30"/>
      <c r="AD262" s="30"/>
      <c r="AE262" s="30"/>
      <c r="AF262" s="30"/>
      <c r="AG262" s="48"/>
      <c r="AH262" s="120"/>
      <c r="AI262" s="23" t="s">
        <v>53</v>
      </c>
      <c r="AJ262" s="23"/>
      <c r="AK262" s="21"/>
      <c r="AL262" s="21"/>
      <c r="AM262" s="23"/>
      <c r="AN262" s="1"/>
      <c r="AO262" s="1"/>
    </row>
    <row r="263" spans="1:41" s="13" customFormat="1" ht="15.6" customHeight="1" outlineLevel="2" x14ac:dyDescent="0.25">
      <c r="A263" s="36"/>
      <c r="B263" s="32">
        <v>9120051896641</v>
      </c>
      <c r="C263" s="44" t="s">
        <v>1451</v>
      </c>
      <c r="D263" s="16"/>
      <c r="E263" s="265" t="s">
        <v>1452</v>
      </c>
      <c r="F263" s="171"/>
      <c r="G263" s="201"/>
      <c r="H263" s="201"/>
      <c r="I263" s="201"/>
      <c r="J263" s="200">
        <v>1</v>
      </c>
      <c r="K263" s="219" t="s">
        <v>101</v>
      </c>
      <c r="L263" s="18">
        <v>200</v>
      </c>
      <c r="M263" s="216" t="s">
        <v>101</v>
      </c>
      <c r="N263" s="18" t="s">
        <v>153</v>
      </c>
      <c r="O263" s="216"/>
      <c r="P263" s="216"/>
      <c r="Q263" s="219"/>
      <c r="R263" s="18">
        <f t="shared" si="73"/>
        <v>3100</v>
      </c>
      <c r="S263" s="77">
        <v>15.5</v>
      </c>
      <c r="T263" s="77">
        <f t="shared" si="74"/>
        <v>3751</v>
      </c>
      <c r="U263" s="77">
        <f t="shared" si="74"/>
        <v>18.754999999999999</v>
      </c>
      <c r="V263" s="151">
        <v>0</v>
      </c>
      <c r="W263" s="47">
        <f t="shared" si="75"/>
        <v>3100</v>
      </c>
      <c r="X263" s="495">
        <f t="shared" si="76"/>
        <v>15.5</v>
      </c>
      <c r="Y263" s="543">
        <v>7.2117405523800029</v>
      </c>
      <c r="Z263" s="30"/>
      <c r="AA263" s="30"/>
      <c r="AB263" s="30"/>
      <c r="AC263" s="30"/>
      <c r="AD263" s="30"/>
      <c r="AE263" s="30"/>
      <c r="AF263" s="30"/>
      <c r="AG263" s="48"/>
      <c r="AH263" s="120"/>
      <c r="AI263" s="23" t="s">
        <v>53</v>
      </c>
      <c r="AJ263" s="23"/>
      <c r="AK263" s="21"/>
      <c r="AL263" s="21"/>
      <c r="AM263" s="23"/>
      <c r="AN263" s="1"/>
      <c r="AO263" s="1"/>
    </row>
    <row r="264" spans="1:41" s="13" customFormat="1" ht="15.6" customHeight="1" outlineLevel="2" x14ac:dyDescent="0.25">
      <c r="A264" s="36"/>
      <c r="B264" s="32">
        <v>9120051896658</v>
      </c>
      <c r="C264" s="44" t="s">
        <v>1453</v>
      </c>
      <c r="D264" s="16"/>
      <c r="E264" s="265" t="s">
        <v>1454</v>
      </c>
      <c r="F264" s="171"/>
      <c r="G264" s="201"/>
      <c r="H264" s="201"/>
      <c r="I264" s="201"/>
      <c r="J264" s="200">
        <v>1</v>
      </c>
      <c r="K264" s="219" t="s">
        <v>101</v>
      </c>
      <c r="L264" s="18">
        <v>200</v>
      </c>
      <c r="M264" s="216" t="s">
        <v>101</v>
      </c>
      <c r="N264" s="18" t="s">
        <v>153</v>
      </c>
      <c r="O264" s="216"/>
      <c r="P264" s="216"/>
      <c r="Q264" s="219"/>
      <c r="R264" s="18">
        <f t="shared" si="73"/>
        <v>3479.9999999999995</v>
      </c>
      <c r="S264" s="77">
        <v>17.399999999999999</v>
      </c>
      <c r="T264" s="77">
        <f t="shared" si="74"/>
        <v>4210.7999999999993</v>
      </c>
      <c r="U264" s="77">
        <f t="shared" si="74"/>
        <v>21.053999999999998</v>
      </c>
      <c r="V264" s="151">
        <v>0</v>
      </c>
      <c r="W264" s="47">
        <f t="shared" si="75"/>
        <v>3479.9999999999995</v>
      </c>
      <c r="X264" s="495">
        <f t="shared" si="76"/>
        <v>17.399999999999999</v>
      </c>
      <c r="Y264" s="543">
        <v>8.0702810943300012</v>
      </c>
      <c r="Z264" s="30"/>
      <c r="AA264" s="30"/>
      <c r="AB264" s="30"/>
      <c r="AC264" s="30"/>
      <c r="AD264" s="30"/>
      <c r="AE264" s="30"/>
      <c r="AF264" s="30"/>
      <c r="AG264" s="48"/>
      <c r="AH264" s="120"/>
      <c r="AI264" s="23" t="s">
        <v>53</v>
      </c>
      <c r="AJ264" s="23"/>
      <c r="AK264" s="21"/>
      <c r="AL264" s="21"/>
      <c r="AM264" s="23"/>
      <c r="AN264" s="1"/>
      <c r="AO264" s="1"/>
    </row>
    <row r="265" spans="1:41" s="13" customFormat="1" ht="15.6" customHeight="1" outlineLevel="2" x14ac:dyDescent="0.25">
      <c r="A265" s="36"/>
      <c r="B265" s="32">
        <v>9120051896665</v>
      </c>
      <c r="C265" s="44" t="s">
        <v>1455</v>
      </c>
      <c r="D265" s="16"/>
      <c r="E265" s="265" t="s">
        <v>1456</v>
      </c>
      <c r="F265" s="171"/>
      <c r="G265" s="201"/>
      <c r="H265" s="201"/>
      <c r="I265" s="201"/>
      <c r="J265" s="200">
        <v>1</v>
      </c>
      <c r="K265" s="219" t="s">
        <v>101</v>
      </c>
      <c r="L265" s="18">
        <v>200</v>
      </c>
      <c r="M265" s="216" t="s">
        <v>101</v>
      </c>
      <c r="N265" s="18" t="s">
        <v>153</v>
      </c>
      <c r="O265" s="216"/>
      <c r="P265" s="216"/>
      <c r="Q265" s="219"/>
      <c r="R265" s="18">
        <f t="shared" si="73"/>
        <v>4380</v>
      </c>
      <c r="S265" s="77">
        <v>21.9</v>
      </c>
      <c r="T265" s="77">
        <f t="shared" si="74"/>
        <v>5299.8</v>
      </c>
      <c r="U265" s="77">
        <f t="shared" si="74"/>
        <v>26.498999999999999</v>
      </c>
      <c r="V265" s="151">
        <v>0</v>
      </c>
      <c r="W265" s="47">
        <f t="shared" si="75"/>
        <v>4380</v>
      </c>
      <c r="X265" s="495">
        <f t="shared" si="76"/>
        <v>21.9</v>
      </c>
      <c r="Y265" s="543">
        <v>10.170403343100002</v>
      </c>
      <c r="Z265" s="30"/>
      <c r="AA265" s="30"/>
      <c r="AB265" s="30"/>
      <c r="AC265" s="30"/>
      <c r="AD265" s="30"/>
      <c r="AE265" s="30"/>
      <c r="AF265" s="30"/>
      <c r="AG265" s="48"/>
      <c r="AH265" s="120"/>
      <c r="AI265" s="23" t="s">
        <v>53</v>
      </c>
      <c r="AJ265" s="23"/>
      <c r="AK265" s="21"/>
      <c r="AL265" s="21"/>
      <c r="AM265" s="23"/>
      <c r="AN265" s="1"/>
      <c r="AO265" s="1"/>
    </row>
    <row r="266" spans="1:41" s="13" customFormat="1" ht="15.6" customHeight="1" outlineLevel="2" x14ac:dyDescent="0.25">
      <c r="A266" s="36"/>
      <c r="B266" s="32">
        <v>9120051896672</v>
      </c>
      <c r="C266" s="44" t="s">
        <v>1457</v>
      </c>
      <c r="D266" s="16"/>
      <c r="E266" s="265" t="s">
        <v>1458</v>
      </c>
      <c r="F266" s="171"/>
      <c r="G266" s="201"/>
      <c r="H266" s="201"/>
      <c r="I266" s="201"/>
      <c r="J266" s="200">
        <v>1</v>
      </c>
      <c r="K266" s="219" t="s">
        <v>101</v>
      </c>
      <c r="L266" s="18">
        <v>200</v>
      </c>
      <c r="M266" s="216" t="s">
        <v>101</v>
      </c>
      <c r="N266" s="18" t="s">
        <v>153</v>
      </c>
      <c r="O266" s="216"/>
      <c r="P266" s="216"/>
      <c r="Q266" s="219"/>
      <c r="R266" s="18">
        <f t="shared" si="73"/>
        <v>4760</v>
      </c>
      <c r="S266" s="77">
        <v>23.8</v>
      </c>
      <c r="T266" s="77">
        <f t="shared" si="74"/>
        <v>5759.5999999999995</v>
      </c>
      <c r="U266" s="77">
        <f t="shared" si="74"/>
        <v>28.797999999999998</v>
      </c>
      <c r="V266" s="151">
        <v>0</v>
      </c>
      <c r="W266" s="47">
        <f t="shared" si="75"/>
        <v>4760</v>
      </c>
      <c r="X266" s="495">
        <f t="shared" si="76"/>
        <v>23.8</v>
      </c>
      <c r="Y266" s="543">
        <v>11.068568833140001</v>
      </c>
      <c r="Z266" s="30"/>
      <c r="AA266" s="30"/>
      <c r="AB266" s="30"/>
      <c r="AC266" s="30"/>
      <c r="AD266" s="30"/>
      <c r="AE266" s="30"/>
      <c r="AF266" s="30"/>
      <c r="AG266" s="48"/>
      <c r="AH266" s="120"/>
      <c r="AI266" s="23" t="s">
        <v>53</v>
      </c>
      <c r="AJ266" s="23"/>
      <c r="AK266" s="21"/>
      <c r="AL266" s="21"/>
      <c r="AM266" s="23"/>
      <c r="AN266" s="1"/>
      <c r="AO266" s="1"/>
    </row>
    <row r="267" spans="1:41" s="13" customFormat="1" ht="15.6" customHeight="1" outlineLevel="2" x14ac:dyDescent="0.25">
      <c r="A267" s="36"/>
      <c r="B267" s="32">
        <v>6120051896689</v>
      </c>
      <c r="C267" s="44" t="s">
        <v>1459</v>
      </c>
      <c r="D267" s="16"/>
      <c r="E267" s="265" t="s">
        <v>1460</v>
      </c>
      <c r="F267" s="171"/>
      <c r="G267" s="201"/>
      <c r="H267" s="201"/>
      <c r="I267" s="201"/>
      <c r="J267" s="200">
        <v>1</v>
      </c>
      <c r="K267" s="219" t="s">
        <v>101</v>
      </c>
      <c r="L267" s="18">
        <v>200</v>
      </c>
      <c r="M267" s="216" t="s">
        <v>101</v>
      </c>
      <c r="N267" s="18" t="s">
        <v>153</v>
      </c>
      <c r="O267" s="216"/>
      <c r="P267" s="216"/>
      <c r="Q267" s="219"/>
      <c r="R267" s="18">
        <f t="shared" si="73"/>
        <v>5100</v>
      </c>
      <c r="S267" s="77">
        <v>25.5</v>
      </c>
      <c r="T267" s="77">
        <f t="shared" si="74"/>
        <v>6171</v>
      </c>
      <c r="U267" s="77">
        <f t="shared" si="74"/>
        <v>30.855</v>
      </c>
      <c r="V267" s="151">
        <v>0</v>
      </c>
      <c r="W267" s="47">
        <f t="shared" si="75"/>
        <v>5100</v>
      </c>
      <c r="X267" s="495">
        <f t="shared" si="76"/>
        <v>25.5</v>
      </c>
      <c r="Y267" s="543">
        <v>11.874276110970001</v>
      </c>
      <c r="Z267" s="30"/>
      <c r="AA267" s="30"/>
      <c r="AB267" s="30"/>
      <c r="AC267" s="30"/>
      <c r="AD267" s="30"/>
      <c r="AE267" s="30"/>
      <c r="AF267" s="30"/>
      <c r="AG267" s="48"/>
      <c r="AH267" s="120"/>
      <c r="AI267" s="23" t="s">
        <v>53</v>
      </c>
      <c r="AJ267" s="23"/>
      <c r="AK267" s="21"/>
      <c r="AL267" s="21"/>
      <c r="AM267" s="23"/>
      <c r="AN267" s="1"/>
      <c r="AO267" s="1"/>
    </row>
    <row r="268" spans="1:41" s="13" customFormat="1" ht="15.6" customHeight="1" outlineLevel="2" x14ac:dyDescent="0.25">
      <c r="A268" s="36"/>
      <c r="B268" s="32">
        <v>9120051896696</v>
      </c>
      <c r="C268" s="44" t="s">
        <v>1461</v>
      </c>
      <c r="D268" s="16"/>
      <c r="E268" s="265" t="s">
        <v>1462</v>
      </c>
      <c r="F268" s="171"/>
      <c r="G268" s="201"/>
      <c r="H268" s="201"/>
      <c r="I268" s="201"/>
      <c r="J268" s="200">
        <v>1</v>
      </c>
      <c r="K268" s="219" t="s">
        <v>101</v>
      </c>
      <c r="L268" s="18">
        <v>200</v>
      </c>
      <c r="M268" s="216" t="s">
        <v>101</v>
      </c>
      <c r="N268" s="18" t="s">
        <v>153</v>
      </c>
      <c r="O268" s="216"/>
      <c r="P268" s="216"/>
      <c r="Q268" s="219"/>
      <c r="R268" s="18">
        <f t="shared" si="73"/>
        <v>5880</v>
      </c>
      <c r="S268" s="77">
        <v>29.4</v>
      </c>
      <c r="T268" s="77">
        <f t="shared" si="74"/>
        <v>7114.8</v>
      </c>
      <c r="U268" s="77">
        <f t="shared" si="74"/>
        <v>35.573999999999998</v>
      </c>
      <c r="V268" s="151">
        <v>0</v>
      </c>
      <c r="W268" s="47">
        <f t="shared" si="75"/>
        <v>5880</v>
      </c>
      <c r="X268" s="495">
        <f t="shared" si="76"/>
        <v>29.4</v>
      </c>
      <c r="Y268" s="543">
        <v>13.683815407080001</v>
      </c>
      <c r="Z268" s="30"/>
      <c r="AA268" s="30"/>
      <c r="AB268" s="30"/>
      <c r="AC268" s="30"/>
      <c r="AD268" s="30"/>
      <c r="AE268" s="30"/>
      <c r="AF268" s="30"/>
      <c r="AG268" s="48"/>
      <c r="AH268" s="120"/>
      <c r="AI268" s="23" t="s">
        <v>53</v>
      </c>
      <c r="AJ268" s="23"/>
      <c r="AK268" s="21"/>
      <c r="AL268" s="21"/>
      <c r="AM268" s="23"/>
      <c r="AN268" s="1"/>
      <c r="AO268" s="1"/>
    </row>
    <row r="269" spans="1:41" s="13" customFormat="1" ht="15.6" customHeight="1" outlineLevel="2" x14ac:dyDescent="0.25">
      <c r="A269" s="36"/>
      <c r="B269" s="32">
        <v>9120051896702</v>
      </c>
      <c r="C269" s="44" t="s">
        <v>1463</v>
      </c>
      <c r="D269" s="16"/>
      <c r="E269" s="265" t="s">
        <v>1464</v>
      </c>
      <c r="F269" s="171"/>
      <c r="G269" s="201"/>
      <c r="H269" s="201"/>
      <c r="I269" s="201"/>
      <c r="J269" s="200">
        <v>1</v>
      </c>
      <c r="K269" s="219" t="s">
        <v>101</v>
      </c>
      <c r="L269" s="18">
        <v>200</v>
      </c>
      <c r="M269" s="216" t="s">
        <v>101</v>
      </c>
      <c r="N269" s="18" t="s">
        <v>153</v>
      </c>
      <c r="O269" s="216"/>
      <c r="P269" s="216"/>
      <c r="Q269" s="219"/>
      <c r="R269" s="18">
        <f t="shared" si="73"/>
        <v>6580</v>
      </c>
      <c r="S269" s="77">
        <v>32.9</v>
      </c>
      <c r="T269" s="77">
        <f t="shared" si="74"/>
        <v>7961.8</v>
      </c>
      <c r="U269" s="77">
        <f t="shared" si="74"/>
        <v>39.808999999999997</v>
      </c>
      <c r="V269" s="151">
        <v>0</v>
      </c>
      <c r="W269" s="47">
        <f t="shared" si="75"/>
        <v>6580</v>
      </c>
      <c r="X269" s="495">
        <f t="shared" si="76"/>
        <v>32.9</v>
      </c>
      <c r="Y269" s="543">
        <v>15.282021646710001</v>
      </c>
      <c r="Z269" s="30"/>
      <c r="AA269" s="30"/>
      <c r="AB269" s="30"/>
      <c r="AC269" s="30"/>
      <c r="AD269" s="30"/>
      <c r="AE269" s="30"/>
      <c r="AF269" s="30"/>
      <c r="AG269" s="48"/>
      <c r="AH269" s="120"/>
      <c r="AI269" s="23" t="s">
        <v>53</v>
      </c>
      <c r="AJ269" s="23"/>
      <c r="AK269" s="21"/>
      <c r="AL269" s="21"/>
      <c r="AM269" s="23"/>
      <c r="AN269" s="1"/>
      <c r="AO269" s="1"/>
    </row>
    <row r="270" spans="1:41" s="13" customFormat="1" ht="15.6" customHeight="1" outlineLevel="2" x14ac:dyDescent="0.25">
      <c r="A270" s="36"/>
      <c r="B270" s="32">
        <v>9120051896719</v>
      </c>
      <c r="C270" s="44" t="s">
        <v>1465</v>
      </c>
      <c r="D270" s="16"/>
      <c r="E270" s="265" t="s">
        <v>1466</v>
      </c>
      <c r="F270" s="171"/>
      <c r="G270" s="201"/>
      <c r="H270" s="201"/>
      <c r="I270" s="201"/>
      <c r="J270" s="200">
        <v>1</v>
      </c>
      <c r="K270" s="219" t="s">
        <v>101</v>
      </c>
      <c r="L270" s="18">
        <v>100</v>
      </c>
      <c r="M270" s="216" t="s">
        <v>101</v>
      </c>
      <c r="N270" s="18" t="s">
        <v>153</v>
      </c>
      <c r="O270" s="216"/>
      <c r="P270" s="216"/>
      <c r="Q270" s="219"/>
      <c r="R270" s="18">
        <f t="shared" si="73"/>
        <v>4240</v>
      </c>
      <c r="S270" s="77">
        <v>42.4</v>
      </c>
      <c r="T270" s="77">
        <f t="shared" si="74"/>
        <v>5130.3999999999996</v>
      </c>
      <c r="U270" s="77">
        <f t="shared" si="74"/>
        <v>51.303999999999995</v>
      </c>
      <c r="V270" s="151">
        <v>0</v>
      </c>
      <c r="W270" s="47">
        <f t="shared" si="75"/>
        <v>4240</v>
      </c>
      <c r="X270" s="495">
        <f t="shared" si="76"/>
        <v>42.4</v>
      </c>
      <c r="Y270" s="543">
        <v>19.733224148820003</v>
      </c>
      <c r="Z270" s="30"/>
      <c r="AA270" s="30"/>
      <c r="AB270" s="30"/>
      <c r="AC270" s="30"/>
      <c r="AD270" s="30"/>
      <c r="AE270" s="30"/>
      <c r="AF270" s="30"/>
      <c r="AG270" s="48"/>
      <c r="AH270" s="120"/>
      <c r="AI270" s="23" t="s">
        <v>53</v>
      </c>
      <c r="AJ270" s="23"/>
      <c r="AK270" s="21"/>
      <c r="AL270" s="21"/>
      <c r="AM270" s="23"/>
      <c r="AN270" s="1"/>
      <c r="AO270" s="1"/>
    </row>
    <row r="271" spans="1:41" s="13" customFormat="1" ht="39.6" outlineLevel="1" x14ac:dyDescent="0.25">
      <c r="A271" s="36"/>
      <c r="B271" s="393" t="s">
        <v>1467</v>
      </c>
      <c r="C271" s="393"/>
      <c r="D271" s="393"/>
      <c r="E271" s="394"/>
      <c r="F271" s="211"/>
      <c r="G271" s="211"/>
      <c r="H271" s="211"/>
      <c r="I271" s="211"/>
      <c r="J271" s="214"/>
      <c r="K271" s="214"/>
      <c r="L271" s="367"/>
      <c r="M271" s="368"/>
      <c r="N271" s="245"/>
      <c r="O271" s="368"/>
      <c r="P271" s="368"/>
      <c r="Q271" s="214"/>
      <c r="R271" s="38"/>
      <c r="S271" s="38"/>
      <c r="T271" s="38"/>
      <c r="U271" s="38"/>
      <c r="V271" s="154"/>
      <c r="W271" s="154"/>
      <c r="X271" s="154"/>
      <c r="Y271" s="38"/>
      <c r="Z271" s="38"/>
      <c r="AA271" s="38"/>
      <c r="AB271" s="38"/>
      <c r="AC271" s="38"/>
      <c r="AD271" s="38"/>
      <c r="AE271" s="38"/>
      <c r="AF271" s="38"/>
      <c r="AG271" s="40"/>
      <c r="AH271" s="215"/>
      <c r="AI271" s="202"/>
      <c r="AJ271" s="202"/>
      <c r="AK271" s="212"/>
      <c r="AL271" s="212"/>
      <c r="AM271" s="213"/>
      <c r="AN271" s="1"/>
      <c r="AO271" s="1"/>
    </row>
    <row r="272" spans="1:41" s="13" customFormat="1" ht="15.6" customHeight="1" outlineLevel="2" x14ac:dyDescent="0.25">
      <c r="A272" s="36"/>
      <c r="B272" s="32">
        <v>9120051897648</v>
      </c>
      <c r="C272" s="44" t="s">
        <v>1468</v>
      </c>
      <c r="D272" s="16"/>
      <c r="E272" s="265" t="s">
        <v>1469</v>
      </c>
      <c r="F272" s="171"/>
      <c r="G272" s="201"/>
      <c r="H272" s="201"/>
      <c r="I272" s="201"/>
      <c r="J272" s="200">
        <v>1</v>
      </c>
      <c r="K272" s="219" t="s">
        <v>101</v>
      </c>
      <c r="L272" s="18">
        <v>200</v>
      </c>
      <c r="M272" s="216" t="s">
        <v>101</v>
      </c>
      <c r="N272" s="18" t="s">
        <v>153</v>
      </c>
      <c r="O272" s="216"/>
      <c r="P272" s="216"/>
      <c r="Q272" s="219"/>
      <c r="R272" s="18">
        <f t="shared" ref="R272:R283" si="77">S272*L272</f>
        <v>1780</v>
      </c>
      <c r="S272" s="77">
        <v>8.9</v>
      </c>
      <c r="T272" s="77">
        <f t="shared" ref="T272:U283" si="78">R272*1.21</f>
        <v>2153.7999999999997</v>
      </c>
      <c r="U272" s="77">
        <f t="shared" si="78"/>
        <v>10.769</v>
      </c>
      <c r="V272" s="151">
        <v>0</v>
      </c>
      <c r="W272" s="47">
        <f t="shared" ref="W272:W283" si="79">X272*L272</f>
        <v>1780</v>
      </c>
      <c r="X272" s="495">
        <f t="shared" ref="X272:X283" si="80">S272*(1-V272/100)</f>
        <v>8.9</v>
      </c>
      <c r="Y272" s="543">
        <v>4.1474112334200006</v>
      </c>
      <c r="Z272" s="30"/>
      <c r="AA272" s="30"/>
      <c r="AB272" s="30"/>
      <c r="AC272" s="30"/>
      <c r="AD272" s="30"/>
      <c r="AE272" s="30"/>
      <c r="AF272" s="30"/>
      <c r="AG272" s="48"/>
      <c r="AH272" s="120"/>
      <c r="AI272" s="23" t="s">
        <v>53</v>
      </c>
      <c r="AJ272" s="23"/>
      <c r="AK272" s="21"/>
      <c r="AL272" s="21"/>
      <c r="AM272" s="23"/>
      <c r="AN272" s="1"/>
      <c r="AO272" s="1"/>
    </row>
    <row r="273" spans="1:41" s="13" customFormat="1" ht="15.6" customHeight="1" outlineLevel="2" x14ac:dyDescent="0.25">
      <c r="A273" s="36"/>
      <c r="B273" s="32">
        <v>9120051897655</v>
      </c>
      <c r="C273" s="44" t="s">
        <v>1470</v>
      </c>
      <c r="D273" s="16"/>
      <c r="E273" s="265" t="s">
        <v>1471</v>
      </c>
      <c r="F273" s="171"/>
      <c r="G273" s="201"/>
      <c r="H273" s="201"/>
      <c r="I273" s="201"/>
      <c r="J273" s="200">
        <v>1</v>
      </c>
      <c r="K273" s="219" t="s">
        <v>101</v>
      </c>
      <c r="L273" s="18">
        <v>200</v>
      </c>
      <c r="M273" s="216" t="s">
        <v>101</v>
      </c>
      <c r="N273" s="18" t="s">
        <v>153</v>
      </c>
      <c r="O273" s="216"/>
      <c r="P273" s="216"/>
      <c r="Q273" s="219"/>
      <c r="R273" s="18">
        <f t="shared" si="77"/>
        <v>1860.0000000000002</v>
      </c>
      <c r="S273" s="77">
        <v>9.3000000000000007</v>
      </c>
      <c r="T273" s="77">
        <f t="shared" si="78"/>
        <v>2250.6000000000004</v>
      </c>
      <c r="U273" s="77">
        <f t="shared" si="78"/>
        <v>11.253</v>
      </c>
      <c r="V273" s="151">
        <v>0</v>
      </c>
      <c r="W273" s="47">
        <f t="shared" si="79"/>
        <v>1860.0000000000002</v>
      </c>
      <c r="X273" s="495">
        <f t="shared" si="80"/>
        <v>9.3000000000000007</v>
      </c>
      <c r="Y273" s="543">
        <v>4.3323276578400005</v>
      </c>
      <c r="Z273" s="30"/>
      <c r="AA273" s="30"/>
      <c r="AB273" s="30"/>
      <c r="AC273" s="30"/>
      <c r="AD273" s="30"/>
      <c r="AE273" s="30"/>
      <c r="AF273" s="30"/>
      <c r="AG273" s="48"/>
      <c r="AH273" s="120"/>
      <c r="AI273" s="23" t="s">
        <v>53</v>
      </c>
      <c r="AJ273" s="23"/>
      <c r="AK273" s="21"/>
      <c r="AL273" s="21"/>
      <c r="AM273" s="23"/>
      <c r="AN273" s="1"/>
      <c r="AO273" s="1"/>
    </row>
    <row r="274" spans="1:41" s="13" customFormat="1" ht="15.6" customHeight="1" outlineLevel="2" x14ac:dyDescent="0.25">
      <c r="A274" s="36"/>
      <c r="B274" s="32">
        <v>9120051897662</v>
      </c>
      <c r="C274" s="44" t="s">
        <v>1472</v>
      </c>
      <c r="D274" s="16"/>
      <c r="E274" s="265" t="s">
        <v>1473</v>
      </c>
      <c r="F274" s="171"/>
      <c r="G274" s="201"/>
      <c r="H274" s="201"/>
      <c r="I274" s="201"/>
      <c r="J274" s="200">
        <v>1</v>
      </c>
      <c r="K274" s="219" t="s">
        <v>101</v>
      </c>
      <c r="L274" s="18">
        <v>200</v>
      </c>
      <c r="M274" s="216" t="s">
        <v>101</v>
      </c>
      <c r="N274" s="18" t="s">
        <v>153</v>
      </c>
      <c r="O274" s="216"/>
      <c r="P274" s="216"/>
      <c r="Q274" s="219"/>
      <c r="R274" s="18">
        <f t="shared" si="77"/>
        <v>1920</v>
      </c>
      <c r="S274" s="77">
        <v>9.6</v>
      </c>
      <c r="T274" s="77">
        <f t="shared" si="78"/>
        <v>2323.1999999999998</v>
      </c>
      <c r="U274" s="77">
        <f t="shared" si="78"/>
        <v>11.616</v>
      </c>
      <c r="V274" s="151">
        <v>0</v>
      </c>
      <c r="W274" s="47">
        <f t="shared" si="79"/>
        <v>1920</v>
      </c>
      <c r="X274" s="495">
        <f t="shared" si="80"/>
        <v>9.6</v>
      </c>
      <c r="Y274" s="543">
        <v>4.4776191341700011</v>
      </c>
      <c r="Z274" s="30"/>
      <c r="AA274" s="30"/>
      <c r="AB274" s="30"/>
      <c r="AC274" s="30"/>
      <c r="AD274" s="30"/>
      <c r="AE274" s="30"/>
      <c r="AF274" s="30"/>
      <c r="AG274" s="48"/>
      <c r="AH274" s="120"/>
      <c r="AI274" s="23" t="s">
        <v>53</v>
      </c>
      <c r="AJ274" s="23"/>
      <c r="AK274" s="21"/>
      <c r="AL274" s="21"/>
      <c r="AM274" s="23"/>
      <c r="AN274" s="1"/>
      <c r="AO274" s="1"/>
    </row>
    <row r="275" spans="1:41" s="13" customFormat="1" ht="15.6" customHeight="1" outlineLevel="2" x14ac:dyDescent="0.25">
      <c r="A275" s="36"/>
      <c r="B275" s="32">
        <v>9120051897679</v>
      </c>
      <c r="C275" s="44" t="s">
        <v>1474</v>
      </c>
      <c r="D275" s="16"/>
      <c r="E275" s="265" t="s">
        <v>1475</v>
      </c>
      <c r="F275" s="171"/>
      <c r="G275" s="201"/>
      <c r="H275" s="201"/>
      <c r="I275" s="201"/>
      <c r="J275" s="200">
        <v>1</v>
      </c>
      <c r="K275" s="219" t="s">
        <v>101</v>
      </c>
      <c r="L275" s="18">
        <v>200</v>
      </c>
      <c r="M275" s="216" t="s">
        <v>101</v>
      </c>
      <c r="N275" s="18" t="s">
        <v>153</v>
      </c>
      <c r="O275" s="216"/>
      <c r="P275" s="216"/>
      <c r="Q275" s="219"/>
      <c r="R275" s="18">
        <f t="shared" si="77"/>
        <v>2100</v>
      </c>
      <c r="S275" s="77">
        <v>10.5</v>
      </c>
      <c r="T275" s="77">
        <f t="shared" si="78"/>
        <v>2541</v>
      </c>
      <c r="U275" s="77">
        <f t="shared" si="78"/>
        <v>12.705</v>
      </c>
      <c r="V275" s="151">
        <v>0</v>
      </c>
      <c r="W275" s="47">
        <f t="shared" si="79"/>
        <v>2100</v>
      </c>
      <c r="X275" s="495">
        <f t="shared" si="80"/>
        <v>10.5</v>
      </c>
      <c r="Y275" s="543">
        <v>4.8870769311000002</v>
      </c>
      <c r="Z275" s="30"/>
      <c r="AA275" s="30"/>
      <c r="AB275" s="30"/>
      <c r="AC275" s="30"/>
      <c r="AD275" s="30"/>
      <c r="AE275" s="30"/>
      <c r="AF275" s="30"/>
      <c r="AG275" s="48"/>
      <c r="AH275" s="120"/>
      <c r="AI275" s="23" t="s">
        <v>53</v>
      </c>
      <c r="AJ275" s="23"/>
      <c r="AK275" s="21"/>
      <c r="AL275" s="21"/>
      <c r="AM275" s="23"/>
      <c r="AN275" s="1"/>
      <c r="AO275" s="1"/>
    </row>
    <row r="276" spans="1:41" s="13" customFormat="1" ht="15.6" customHeight="1" outlineLevel="2" x14ac:dyDescent="0.25">
      <c r="A276" s="36"/>
      <c r="B276" s="32">
        <v>9120051897686</v>
      </c>
      <c r="C276" s="44" t="s">
        <v>1476</v>
      </c>
      <c r="D276" s="16"/>
      <c r="E276" s="265" t="s">
        <v>1477</v>
      </c>
      <c r="F276" s="171"/>
      <c r="G276" s="201"/>
      <c r="H276" s="201"/>
      <c r="I276" s="201"/>
      <c r="J276" s="200">
        <v>1</v>
      </c>
      <c r="K276" s="219" t="s">
        <v>101</v>
      </c>
      <c r="L276" s="18">
        <v>200</v>
      </c>
      <c r="M276" s="216" t="s">
        <v>101</v>
      </c>
      <c r="N276" s="18" t="s">
        <v>153</v>
      </c>
      <c r="O276" s="216"/>
      <c r="P276" s="216"/>
      <c r="Q276" s="219"/>
      <c r="R276" s="18">
        <f t="shared" si="77"/>
        <v>2340</v>
      </c>
      <c r="S276" s="77">
        <v>11.7</v>
      </c>
      <c r="T276" s="77">
        <f t="shared" si="78"/>
        <v>2831.4</v>
      </c>
      <c r="U276" s="77">
        <f t="shared" si="78"/>
        <v>14.156999999999998</v>
      </c>
      <c r="V276" s="151">
        <v>0</v>
      </c>
      <c r="W276" s="47">
        <f t="shared" si="79"/>
        <v>2340</v>
      </c>
      <c r="X276" s="495">
        <f t="shared" si="80"/>
        <v>11.7</v>
      </c>
      <c r="Y276" s="543">
        <v>5.4286178883300007</v>
      </c>
      <c r="Z276" s="30"/>
      <c r="AA276" s="30"/>
      <c r="AB276" s="30"/>
      <c r="AC276" s="30"/>
      <c r="AD276" s="30"/>
      <c r="AE276" s="30"/>
      <c r="AF276" s="30"/>
      <c r="AG276" s="48"/>
      <c r="AH276" s="120"/>
      <c r="AI276" s="23" t="s">
        <v>53</v>
      </c>
      <c r="AJ276" s="23"/>
      <c r="AK276" s="21"/>
      <c r="AL276" s="21"/>
      <c r="AM276" s="23"/>
      <c r="AN276" s="1"/>
      <c r="AO276" s="1"/>
    </row>
    <row r="277" spans="1:41" s="13" customFormat="1" ht="15.6" customHeight="1" outlineLevel="2" x14ac:dyDescent="0.25">
      <c r="A277" s="36"/>
      <c r="B277" s="32">
        <v>9120051897693</v>
      </c>
      <c r="C277" s="44" t="s">
        <v>1478</v>
      </c>
      <c r="D277" s="16"/>
      <c r="E277" s="265" t="s">
        <v>1479</v>
      </c>
      <c r="F277" s="171"/>
      <c r="G277" s="201"/>
      <c r="H277" s="201"/>
      <c r="I277" s="201"/>
      <c r="J277" s="200">
        <v>1</v>
      </c>
      <c r="K277" s="219" t="s">
        <v>101</v>
      </c>
      <c r="L277" s="18">
        <v>200</v>
      </c>
      <c r="M277" s="216" t="s">
        <v>101</v>
      </c>
      <c r="N277" s="18" t="s">
        <v>153</v>
      </c>
      <c r="O277" s="216"/>
      <c r="P277" s="216"/>
      <c r="Q277" s="219"/>
      <c r="R277" s="18">
        <f t="shared" si="77"/>
        <v>2580</v>
      </c>
      <c r="S277" s="77">
        <v>12.9</v>
      </c>
      <c r="T277" s="77">
        <f t="shared" si="78"/>
        <v>3121.7999999999997</v>
      </c>
      <c r="U277" s="77">
        <f t="shared" si="78"/>
        <v>15.609</v>
      </c>
      <c r="V277" s="151">
        <v>0</v>
      </c>
      <c r="W277" s="47">
        <f t="shared" si="79"/>
        <v>2580</v>
      </c>
      <c r="X277" s="495">
        <f t="shared" si="80"/>
        <v>12.9</v>
      </c>
      <c r="Y277" s="543">
        <v>5.9833671615900013</v>
      </c>
      <c r="Z277" s="30"/>
      <c r="AA277" s="30"/>
      <c r="AB277" s="30"/>
      <c r="AC277" s="30"/>
      <c r="AD277" s="30"/>
      <c r="AE277" s="30"/>
      <c r="AF277" s="30"/>
      <c r="AG277" s="48"/>
      <c r="AH277" s="120"/>
      <c r="AI277" s="23" t="s">
        <v>53</v>
      </c>
      <c r="AJ277" s="23"/>
      <c r="AK277" s="21"/>
      <c r="AL277" s="21"/>
      <c r="AM277" s="23"/>
      <c r="AN277" s="1"/>
      <c r="AO277" s="1"/>
    </row>
    <row r="278" spans="1:41" s="13" customFormat="1" ht="15.6" customHeight="1" outlineLevel="2" x14ac:dyDescent="0.25">
      <c r="A278" s="36"/>
      <c r="B278" s="32">
        <v>9120051897709</v>
      </c>
      <c r="C278" s="44" t="s">
        <v>1480</v>
      </c>
      <c r="D278" s="16"/>
      <c r="E278" s="265" t="s">
        <v>1481</v>
      </c>
      <c r="F278" s="171"/>
      <c r="G278" s="201"/>
      <c r="H278" s="201"/>
      <c r="I278" s="201"/>
      <c r="J278" s="200">
        <v>1</v>
      </c>
      <c r="K278" s="219" t="s">
        <v>101</v>
      </c>
      <c r="L278" s="18">
        <v>200</v>
      </c>
      <c r="M278" s="216" t="s">
        <v>101</v>
      </c>
      <c r="N278" s="18" t="s">
        <v>153</v>
      </c>
      <c r="O278" s="216"/>
      <c r="P278" s="216"/>
      <c r="Q278" s="219"/>
      <c r="R278" s="18">
        <f t="shared" si="77"/>
        <v>2980</v>
      </c>
      <c r="S278" s="77">
        <v>14.9</v>
      </c>
      <c r="T278" s="77">
        <f t="shared" si="78"/>
        <v>3605.7999999999997</v>
      </c>
      <c r="U278" s="77">
        <f t="shared" si="78"/>
        <v>18.029</v>
      </c>
      <c r="V278" s="151">
        <v>0</v>
      </c>
      <c r="W278" s="47">
        <f t="shared" si="79"/>
        <v>2980</v>
      </c>
      <c r="X278" s="495">
        <f t="shared" si="80"/>
        <v>14.9</v>
      </c>
      <c r="Y278" s="543">
        <v>6.9211575997199999</v>
      </c>
      <c r="Z278" s="30"/>
      <c r="AA278" s="30"/>
      <c r="AB278" s="30"/>
      <c r="AC278" s="30"/>
      <c r="AD278" s="30"/>
      <c r="AE278" s="30"/>
      <c r="AF278" s="30"/>
      <c r="AG278" s="48"/>
      <c r="AH278" s="120"/>
      <c r="AI278" s="23" t="s">
        <v>53</v>
      </c>
      <c r="AJ278" s="23"/>
      <c r="AK278" s="21"/>
      <c r="AL278" s="21"/>
      <c r="AM278" s="23"/>
      <c r="AN278" s="1"/>
      <c r="AO278" s="1"/>
    </row>
    <row r="279" spans="1:41" s="13" customFormat="1" ht="15.6" customHeight="1" outlineLevel="2" x14ac:dyDescent="0.25">
      <c r="A279" s="36"/>
      <c r="B279" s="32">
        <v>9120051897716</v>
      </c>
      <c r="C279" s="44" t="s">
        <v>1482</v>
      </c>
      <c r="D279" s="16"/>
      <c r="E279" s="265" t="s">
        <v>1483</v>
      </c>
      <c r="F279" s="171"/>
      <c r="G279" s="201"/>
      <c r="H279" s="201"/>
      <c r="I279" s="201"/>
      <c r="J279" s="200">
        <v>1</v>
      </c>
      <c r="K279" s="219" t="s">
        <v>101</v>
      </c>
      <c r="L279" s="18">
        <v>200</v>
      </c>
      <c r="M279" s="216" t="s">
        <v>101</v>
      </c>
      <c r="N279" s="18" t="s">
        <v>153</v>
      </c>
      <c r="O279" s="216"/>
      <c r="P279" s="216"/>
      <c r="Q279" s="219"/>
      <c r="R279" s="18">
        <f t="shared" si="77"/>
        <v>3320.0000000000005</v>
      </c>
      <c r="S279" s="77">
        <v>16.600000000000001</v>
      </c>
      <c r="T279" s="77">
        <f t="shared" si="78"/>
        <v>4017.2000000000003</v>
      </c>
      <c r="U279" s="77">
        <f t="shared" si="78"/>
        <v>20.086000000000002</v>
      </c>
      <c r="V279" s="151">
        <v>0</v>
      </c>
      <c r="W279" s="47">
        <f t="shared" si="79"/>
        <v>3320.0000000000005</v>
      </c>
      <c r="X279" s="495">
        <f t="shared" si="80"/>
        <v>16.600000000000001</v>
      </c>
      <c r="Y279" s="543">
        <v>7.7400731935799998</v>
      </c>
      <c r="Z279" s="30"/>
      <c r="AA279" s="30"/>
      <c r="AB279" s="30"/>
      <c r="AC279" s="30"/>
      <c r="AD279" s="30"/>
      <c r="AE279" s="30"/>
      <c r="AF279" s="30"/>
      <c r="AG279" s="48"/>
      <c r="AH279" s="120"/>
      <c r="AI279" s="23" t="s">
        <v>53</v>
      </c>
      <c r="AJ279" s="23"/>
      <c r="AK279" s="21"/>
      <c r="AL279" s="21"/>
      <c r="AM279" s="23"/>
      <c r="AN279" s="1"/>
      <c r="AO279" s="1"/>
    </row>
    <row r="280" spans="1:41" s="13" customFormat="1" ht="15.6" customHeight="1" outlineLevel="2" x14ac:dyDescent="0.25">
      <c r="A280" s="36"/>
      <c r="B280" s="32">
        <v>9120051897723</v>
      </c>
      <c r="C280" s="44" t="s">
        <v>1484</v>
      </c>
      <c r="D280" s="16"/>
      <c r="E280" s="265" t="s">
        <v>1485</v>
      </c>
      <c r="F280" s="171"/>
      <c r="G280" s="201"/>
      <c r="H280" s="201"/>
      <c r="I280" s="201"/>
      <c r="J280" s="200">
        <v>1</v>
      </c>
      <c r="K280" s="219" t="s">
        <v>101</v>
      </c>
      <c r="L280" s="18">
        <v>200</v>
      </c>
      <c r="M280" s="216" t="s">
        <v>101</v>
      </c>
      <c r="N280" s="18" t="s">
        <v>153</v>
      </c>
      <c r="O280" s="216"/>
      <c r="P280" s="216"/>
      <c r="Q280" s="219"/>
      <c r="R280" s="18">
        <f t="shared" si="77"/>
        <v>3720.0000000000005</v>
      </c>
      <c r="S280" s="77">
        <v>18.600000000000001</v>
      </c>
      <c r="T280" s="77">
        <f t="shared" si="78"/>
        <v>4501.2000000000007</v>
      </c>
      <c r="U280" s="77">
        <f t="shared" si="78"/>
        <v>22.506</v>
      </c>
      <c r="V280" s="151">
        <v>0</v>
      </c>
      <c r="W280" s="47">
        <f t="shared" si="79"/>
        <v>3720.0000000000005</v>
      </c>
      <c r="X280" s="495">
        <f t="shared" si="80"/>
        <v>18.600000000000001</v>
      </c>
      <c r="Y280" s="543">
        <v>8.664655315680001</v>
      </c>
      <c r="Z280" s="30"/>
      <c r="AA280" s="30"/>
      <c r="AB280" s="30"/>
      <c r="AC280" s="30"/>
      <c r="AD280" s="30"/>
      <c r="AE280" s="30"/>
      <c r="AF280" s="30"/>
      <c r="AG280" s="48"/>
      <c r="AH280" s="120"/>
      <c r="AI280" s="23" t="s">
        <v>53</v>
      </c>
      <c r="AJ280" s="23"/>
      <c r="AK280" s="21"/>
      <c r="AL280" s="21"/>
      <c r="AM280" s="23"/>
      <c r="AN280" s="1"/>
      <c r="AO280" s="1"/>
    </row>
    <row r="281" spans="1:41" s="13" customFormat="1" ht="15.6" customHeight="1" outlineLevel="2" x14ac:dyDescent="0.25">
      <c r="A281" s="36"/>
      <c r="B281" s="32">
        <v>9120051897730</v>
      </c>
      <c r="C281" s="44" t="s">
        <v>1486</v>
      </c>
      <c r="D281" s="16"/>
      <c r="E281" s="265" t="s">
        <v>1487</v>
      </c>
      <c r="F281" s="171"/>
      <c r="G281" s="201"/>
      <c r="H281" s="201"/>
      <c r="I281" s="201"/>
      <c r="J281" s="200">
        <v>1</v>
      </c>
      <c r="K281" s="219" t="s">
        <v>101</v>
      </c>
      <c r="L281" s="18">
        <v>200</v>
      </c>
      <c r="M281" s="216" t="s">
        <v>101</v>
      </c>
      <c r="N281" s="18" t="s">
        <v>153</v>
      </c>
      <c r="O281" s="216"/>
      <c r="P281" s="216"/>
      <c r="Q281" s="219"/>
      <c r="R281" s="18">
        <f t="shared" si="77"/>
        <v>4720</v>
      </c>
      <c r="S281" s="77">
        <v>23.6</v>
      </c>
      <c r="T281" s="77">
        <f t="shared" si="78"/>
        <v>5711.2</v>
      </c>
      <c r="U281" s="77">
        <f t="shared" si="78"/>
        <v>28.556000000000001</v>
      </c>
      <c r="V281" s="151">
        <v>0</v>
      </c>
      <c r="W281" s="47">
        <f t="shared" si="79"/>
        <v>4720</v>
      </c>
      <c r="X281" s="495">
        <f t="shared" si="80"/>
        <v>23.6</v>
      </c>
      <c r="Y281" s="543">
        <v>10.98931893696</v>
      </c>
      <c r="Z281" s="30"/>
      <c r="AA281" s="30"/>
      <c r="AB281" s="30"/>
      <c r="AC281" s="30"/>
      <c r="AD281" s="30"/>
      <c r="AE281" s="30"/>
      <c r="AF281" s="30"/>
      <c r="AG281" s="48"/>
      <c r="AH281" s="120"/>
      <c r="AI281" s="23" t="s">
        <v>53</v>
      </c>
      <c r="AJ281" s="23"/>
      <c r="AK281" s="21"/>
      <c r="AL281" s="21"/>
      <c r="AM281" s="23"/>
      <c r="AN281" s="1"/>
      <c r="AO281" s="1"/>
    </row>
    <row r="282" spans="1:41" s="13" customFormat="1" ht="15.6" customHeight="1" outlineLevel="2" x14ac:dyDescent="0.25">
      <c r="A282" s="36"/>
      <c r="B282" s="32">
        <v>9120051897747</v>
      </c>
      <c r="C282" s="44" t="s">
        <v>1488</v>
      </c>
      <c r="D282" s="16"/>
      <c r="E282" s="265" t="s">
        <v>1489</v>
      </c>
      <c r="F282" s="171"/>
      <c r="G282" s="201"/>
      <c r="H282" s="201"/>
      <c r="I282" s="201"/>
      <c r="J282" s="200">
        <v>1</v>
      </c>
      <c r="K282" s="219" t="s">
        <v>101</v>
      </c>
      <c r="L282" s="18">
        <v>200</v>
      </c>
      <c r="M282" s="216" t="s">
        <v>101</v>
      </c>
      <c r="N282" s="18" t="s">
        <v>153</v>
      </c>
      <c r="O282" s="216"/>
      <c r="P282" s="216"/>
      <c r="Q282" s="219"/>
      <c r="R282" s="18">
        <f t="shared" si="77"/>
        <v>5360</v>
      </c>
      <c r="S282" s="77">
        <v>26.8</v>
      </c>
      <c r="T282" s="77">
        <f t="shared" si="78"/>
        <v>6485.5999999999995</v>
      </c>
      <c r="U282" s="77">
        <f t="shared" si="78"/>
        <v>32.427999999999997</v>
      </c>
      <c r="V282" s="151">
        <v>0</v>
      </c>
      <c r="W282" s="47">
        <f t="shared" si="79"/>
        <v>5360</v>
      </c>
      <c r="X282" s="495">
        <f t="shared" si="80"/>
        <v>26.8</v>
      </c>
      <c r="Y282" s="543">
        <v>12.442233700260001</v>
      </c>
      <c r="Z282" s="30"/>
      <c r="AA282" s="30"/>
      <c r="AB282" s="30"/>
      <c r="AC282" s="30"/>
      <c r="AD282" s="30"/>
      <c r="AE282" s="30"/>
      <c r="AF282" s="30"/>
      <c r="AG282" s="48"/>
      <c r="AH282" s="120"/>
      <c r="AI282" s="23" t="s">
        <v>53</v>
      </c>
      <c r="AJ282" s="23"/>
      <c r="AK282" s="21"/>
      <c r="AL282" s="21"/>
      <c r="AM282" s="23"/>
      <c r="AN282" s="1"/>
      <c r="AO282" s="1"/>
    </row>
    <row r="283" spans="1:41" s="13" customFormat="1" ht="15.6" customHeight="1" outlineLevel="2" x14ac:dyDescent="0.25">
      <c r="A283" s="36"/>
      <c r="B283" s="32">
        <v>9120051897754</v>
      </c>
      <c r="C283" s="44" t="s">
        <v>1490</v>
      </c>
      <c r="D283" s="16"/>
      <c r="E283" s="265" t="s">
        <v>1491</v>
      </c>
      <c r="F283" s="171"/>
      <c r="G283" s="201"/>
      <c r="H283" s="201"/>
      <c r="I283" s="201"/>
      <c r="J283" s="200">
        <v>1</v>
      </c>
      <c r="K283" s="219" t="s">
        <v>101</v>
      </c>
      <c r="L283" s="18">
        <v>200</v>
      </c>
      <c r="M283" s="216" t="s">
        <v>101</v>
      </c>
      <c r="N283" s="18" t="s">
        <v>153</v>
      </c>
      <c r="O283" s="216"/>
      <c r="P283" s="216"/>
      <c r="Q283" s="219"/>
      <c r="R283" s="18">
        <f t="shared" si="77"/>
        <v>5740</v>
      </c>
      <c r="S283" s="77">
        <v>28.7</v>
      </c>
      <c r="T283" s="77">
        <f t="shared" si="78"/>
        <v>6945.4</v>
      </c>
      <c r="U283" s="77">
        <f t="shared" si="78"/>
        <v>34.726999999999997</v>
      </c>
      <c r="V283" s="151">
        <v>0</v>
      </c>
      <c r="W283" s="47">
        <f t="shared" si="79"/>
        <v>5740</v>
      </c>
      <c r="X283" s="495">
        <f t="shared" si="80"/>
        <v>28.7</v>
      </c>
      <c r="Y283" s="543">
        <v>13.353607506330002</v>
      </c>
      <c r="Z283" s="30"/>
      <c r="AA283" s="30"/>
      <c r="AB283" s="30"/>
      <c r="AC283" s="30"/>
      <c r="AD283" s="30"/>
      <c r="AE283" s="30"/>
      <c r="AF283" s="30"/>
      <c r="AG283" s="48"/>
      <c r="AH283" s="120"/>
      <c r="AI283" s="23" t="s">
        <v>53</v>
      </c>
      <c r="AJ283" s="23"/>
      <c r="AK283" s="21"/>
      <c r="AL283" s="21"/>
      <c r="AM283" s="23"/>
      <c r="AN283" s="1"/>
      <c r="AO283" s="1"/>
    </row>
    <row r="284" spans="1:41" s="13" customFormat="1" ht="60.6" customHeight="1" outlineLevel="1" x14ac:dyDescent="0.25">
      <c r="A284" s="36"/>
      <c r="B284" s="393" t="s">
        <v>1492</v>
      </c>
      <c r="C284" s="393"/>
      <c r="D284" s="393"/>
      <c r="E284" s="394"/>
      <c r="F284" s="211"/>
      <c r="G284" s="211"/>
      <c r="H284" s="211"/>
      <c r="I284" s="211"/>
      <c r="J284" s="214"/>
      <c r="K284" s="214"/>
      <c r="L284" s="367"/>
      <c r="M284" s="368"/>
      <c r="N284" s="245"/>
      <c r="O284" s="368"/>
      <c r="P284" s="368"/>
      <c r="Q284" s="214"/>
      <c r="R284" s="38"/>
      <c r="S284" s="38"/>
      <c r="T284" s="38"/>
      <c r="U284" s="38"/>
      <c r="V284" s="154"/>
      <c r="W284" s="154"/>
      <c r="X284" s="154"/>
      <c r="Y284" s="38"/>
      <c r="Z284" s="38"/>
      <c r="AA284" s="38"/>
      <c r="AB284" s="38"/>
      <c r="AC284" s="38"/>
      <c r="AD284" s="38"/>
      <c r="AE284" s="38"/>
      <c r="AF284" s="38"/>
      <c r="AG284" s="40"/>
      <c r="AH284" s="215"/>
      <c r="AI284" s="202"/>
      <c r="AJ284" s="202"/>
      <c r="AK284" s="212"/>
      <c r="AL284" s="212"/>
      <c r="AM284" s="213"/>
      <c r="AN284" s="1"/>
      <c r="AO284" s="1"/>
    </row>
    <row r="285" spans="1:41" s="13" customFormat="1" ht="15.6" customHeight="1" outlineLevel="2" x14ac:dyDescent="0.25">
      <c r="A285" s="36"/>
      <c r="B285" s="32">
        <v>9120041897440</v>
      </c>
      <c r="C285" s="44" t="s">
        <v>1493</v>
      </c>
      <c r="D285" s="16"/>
      <c r="E285" s="265" t="s">
        <v>1494</v>
      </c>
      <c r="F285" s="171"/>
      <c r="G285" s="201"/>
      <c r="H285" s="201"/>
      <c r="I285" s="201"/>
      <c r="J285" s="200">
        <v>1</v>
      </c>
      <c r="K285" s="219" t="s">
        <v>101</v>
      </c>
      <c r="L285" s="18">
        <v>100</v>
      </c>
      <c r="M285" s="216" t="s">
        <v>101</v>
      </c>
      <c r="N285" s="18" t="s">
        <v>153</v>
      </c>
      <c r="O285" s="216"/>
      <c r="P285" s="216"/>
      <c r="Q285" s="219"/>
      <c r="R285" s="18">
        <f t="shared" ref="R285:R295" si="81">S285*L285</f>
        <v>740</v>
      </c>
      <c r="S285" s="77">
        <v>7.4</v>
      </c>
      <c r="T285" s="77">
        <f t="shared" ref="T285:U295" si="82">R285*1.21</f>
        <v>895.4</v>
      </c>
      <c r="U285" s="77">
        <f t="shared" si="82"/>
        <v>8.9540000000000006</v>
      </c>
      <c r="V285" s="151">
        <v>0</v>
      </c>
      <c r="W285" s="47">
        <f t="shared" ref="W285:W295" si="83">X285*L285</f>
        <v>740</v>
      </c>
      <c r="X285" s="495">
        <f t="shared" ref="X285:X295" si="84">S285*(1-V285/100)</f>
        <v>7.4</v>
      </c>
      <c r="Y285" s="543">
        <v>3.4229520000000004</v>
      </c>
      <c r="Z285" s="30"/>
      <c r="AA285" s="30"/>
      <c r="AB285" s="30"/>
      <c r="AC285" s="30"/>
      <c r="AD285" s="30"/>
      <c r="AE285" s="30"/>
      <c r="AF285" s="30"/>
      <c r="AG285" s="48"/>
      <c r="AH285" s="120"/>
      <c r="AI285" s="23" t="s">
        <v>53</v>
      </c>
      <c r="AJ285" s="23"/>
      <c r="AK285" s="21"/>
      <c r="AL285" s="21"/>
      <c r="AM285" s="23"/>
      <c r="AN285" s="1"/>
      <c r="AO285" s="1"/>
    </row>
    <row r="286" spans="1:41" s="13" customFormat="1" ht="15.6" customHeight="1" outlineLevel="2" x14ac:dyDescent="0.25">
      <c r="A286" s="36"/>
      <c r="B286" s="32">
        <v>9120041897457</v>
      </c>
      <c r="C286" s="44" t="s">
        <v>1495</v>
      </c>
      <c r="D286" s="16"/>
      <c r="E286" s="265" t="s">
        <v>1496</v>
      </c>
      <c r="F286" s="171"/>
      <c r="G286" s="201"/>
      <c r="H286" s="201"/>
      <c r="I286" s="201"/>
      <c r="J286" s="200">
        <v>1</v>
      </c>
      <c r="K286" s="219" t="s">
        <v>101</v>
      </c>
      <c r="L286" s="18">
        <v>100</v>
      </c>
      <c r="M286" s="216" t="s">
        <v>101</v>
      </c>
      <c r="N286" s="18" t="s">
        <v>153</v>
      </c>
      <c r="O286" s="216"/>
      <c r="P286" s="216"/>
      <c r="Q286" s="219"/>
      <c r="R286" s="18">
        <f t="shared" si="81"/>
        <v>780</v>
      </c>
      <c r="S286" s="77">
        <v>7.8</v>
      </c>
      <c r="T286" s="77">
        <f t="shared" si="82"/>
        <v>943.8</v>
      </c>
      <c r="U286" s="77">
        <f t="shared" si="82"/>
        <v>9.4379999999999988</v>
      </c>
      <c r="V286" s="151">
        <v>0</v>
      </c>
      <c r="W286" s="47">
        <f t="shared" si="83"/>
        <v>780</v>
      </c>
      <c r="X286" s="495">
        <f t="shared" si="84"/>
        <v>7.8</v>
      </c>
      <c r="Y286" s="543">
        <v>3.6423719999999999</v>
      </c>
      <c r="Z286" s="30"/>
      <c r="AA286" s="30"/>
      <c r="AB286" s="30"/>
      <c r="AC286" s="30"/>
      <c r="AD286" s="30"/>
      <c r="AE286" s="30"/>
      <c r="AF286" s="30"/>
      <c r="AG286" s="48"/>
      <c r="AH286" s="120"/>
      <c r="AI286" s="23" t="s">
        <v>53</v>
      </c>
      <c r="AJ286" s="23"/>
      <c r="AK286" s="21"/>
      <c r="AL286" s="21"/>
      <c r="AM286" s="23"/>
      <c r="AN286" s="1"/>
      <c r="AO286" s="1"/>
    </row>
    <row r="287" spans="1:41" s="13" customFormat="1" ht="15.6" customHeight="1" outlineLevel="2" x14ac:dyDescent="0.25">
      <c r="A287" s="36"/>
      <c r="B287" s="32">
        <v>9120041897464</v>
      </c>
      <c r="C287" s="44" t="s">
        <v>1497</v>
      </c>
      <c r="D287" s="16"/>
      <c r="E287" s="265" t="s">
        <v>1498</v>
      </c>
      <c r="F287" s="171"/>
      <c r="G287" s="201"/>
      <c r="H287" s="201"/>
      <c r="I287" s="201"/>
      <c r="J287" s="200">
        <v>1</v>
      </c>
      <c r="K287" s="219" t="s">
        <v>101</v>
      </c>
      <c r="L287" s="18">
        <v>100</v>
      </c>
      <c r="M287" s="216" t="s">
        <v>101</v>
      </c>
      <c r="N287" s="18" t="s">
        <v>153</v>
      </c>
      <c r="O287" s="216"/>
      <c r="P287" s="216"/>
      <c r="Q287" s="219"/>
      <c r="R287" s="18">
        <f t="shared" si="81"/>
        <v>830.00000000000011</v>
      </c>
      <c r="S287" s="77">
        <v>8.3000000000000007</v>
      </c>
      <c r="T287" s="77">
        <f t="shared" si="82"/>
        <v>1004.3000000000001</v>
      </c>
      <c r="U287" s="77">
        <f t="shared" si="82"/>
        <v>10.043000000000001</v>
      </c>
      <c r="V287" s="151">
        <v>0</v>
      </c>
      <c r="W287" s="47">
        <f t="shared" si="83"/>
        <v>830.00000000000011</v>
      </c>
      <c r="X287" s="495">
        <f t="shared" si="84"/>
        <v>8.3000000000000007</v>
      </c>
      <c r="Y287" s="543">
        <v>3.872763</v>
      </c>
      <c r="Z287" s="30"/>
      <c r="AA287" s="30"/>
      <c r="AB287" s="30"/>
      <c r="AC287" s="30"/>
      <c r="AD287" s="30"/>
      <c r="AE287" s="30"/>
      <c r="AF287" s="30"/>
      <c r="AG287" s="48"/>
      <c r="AH287" s="120"/>
      <c r="AI287" s="23" t="s">
        <v>53</v>
      </c>
      <c r="AJ287" s="23"/>
      <c r="AK287" s="21"/>
      <c r="AL287" s="21"/>
      <c r="AM287" s="23"/>
      <c r="AN287" s="1"/>
      <c r="AO287" s="1"/>
    </row>
    <row r="288" spans="1:41" s="13" customFormat="1" ht="15.6" customHeight="1" outlineLevel="2" x14ac:dyDescent="0.25">
      <c r="A288" s="36"/>
      <c r="B288" s="32">
        <v>9120041897471</v>
      </c>
      <c r="C288" s="44" t="s">
        <v>1499</v>
      </c>
      <c r="D288" s="16"/>
      <c r="E288" s="265" t="s">
        <v>1500</v>
      </c>
      <c r="F288" s="171"/>
      <c r="G288" s="201"/>
      <c r="H288" s="201"/>
      <c r="I288" s="201"/>
      <c r="J288" s="200">
        <v>1</v>
      </c>
      <c r="K288" s="219" t="s">
        <v>101</v>
      </c>
      <c r="L288" s="18">
        <v>100</v>
      </c>
      <c r="M288" s="216" t="s">
        <v>101</v>
      </c>
      <c r="N288" s="18" t="s">
        <v>153</v>
      </c>
      <c r="O288" s="216"/>
      <c r="P288" s="216"/>
      <c r="Q288" s="219"/>
      <c r="R288" s="18">
        <f t="shared" si="81"/>
        <v>919.99999999999989</v>
      </c>
      <c r="S288" s="77">
        <v>9.1999999999999993</v>
      </c>
      <c r="T288" s="77">
        <f t="shared" si="82"/>
        <v>1113.1999999999998</v>
      </c>
      <c r="U288" s="77">
        <f t="shared" si="82"/>
        <v>11.132</v>
      </c>
      <c r="V288" s="151">
        <v>0</v>
      </c>
      <c r="W288" s="47">
        <f t="shared" si="83"/>
        <v>919.99999999999989</v>
      </c>
      <c r="X288" s="495">
        <f t="shared" si="84"/>
        <v>9.1999999999999993</v>
      </c>
      <c r="Y288" s="543">
        <v>4.256748</v>
      </c>
      <c r="Z288" s="30"/>
      <c r="AA288" s="30"/>
      <c r="AB288" s="30"/>
      <c r="AC288" s="30"/>
      <c r="AD288" s="30"/>
      <c r="AE288" s="30"/>
      <c r="AF288" s="30"/>
      <c r="AG288" s="48"/>
      <c r="AH288" s="120"/>
      <c r="AI288" s="23" t="s">
        <v>53</v>
      </c>
      <c r="AJ288" s="23"/>
      <c r="AK288" s="21"/>
      <c r="AL288" s="21"/>
      <c r="AM288" s="23"/>
      <c r="AN288" s="1"/>
      <c r="AO288" s="1"/>
    </row>
    <row r="289" spans="1:41" s="13" customFormat="1" ht="15.6" customHeight="1" outlineLevel="2" x14ac:dyDescent="0.25">
      <c r="A289" s="36"/>
      <c r="B289" s="32">
        <v>9120041897488</v>
      </c>
      <c r="C289" s="44" t="s">
        <v>1501</v>
      </c>
      <c r="D289" s="16"/>
      <c r="E289" s="265" t="s">
        <v>1502</v>
      </c>
      <c r="F289" s="171"/>
      <c r="G289" s="201"/>
      <c r="H289" s="201"/>
      <c r="I289" s="201"/>
      <c r="J289" s="200">
        <v>1</v>
      </c>
      <c r="K289" s="219" t="s">
        <v>101</v>
      </c>
      <c r="L289" s="18">
        <v>100</v>
      </c>
      <c r="M289" s="216" t="s">
        <v>101</v>
      </c>
      <c r="N289" s="18" t="s">
        <v>153</v>
      </c>
      <c r="O289" s="216"/>
      <c r="P289" s="216"/>
      <c r="Q289" s="219"/>
      <c r="R289" s="18">
        <f t="shared" si="81"/>
        <v>1000</v>
      </c>
      <c r="S289" s="77">
        <v>10</v>
      </c>
      <c r="T289" s="77">
        <f t="shared" si="82"/>
        <v>1210</v>
      </c>
      <c r="U289" s="77">
        <f t="shared" si="82"/>
        <v>12.1</v>
      </c>
      <c r="V289" s="151">
        <v>0</v>
      </c>
      <c r="W289" s="47">
        <f t="shared" si="83"/>
        <v>1000</v>
      </c>
      <c r="X289" s="495">
        <f t="shared" si="84"/>
        <v>10</v>
      </c>
      <c r="Y289" s="543">
        <v>4.6736459999999997</v>
      </c>
      <c r="Z289" s="30"/>
      <c r="AA289" s="30"/>
      <c r="AB289" s="30"/>
      <c r="AC289" s="30"/>
      <c r="AD289" s="30"/>
      <c r="AE289" s="30"/>
      <c r="AF289" s="30"/>
      <c r="AG289" s="48"/>
      <c r="AH289" s="120"/>
      <c r="AI289" s="23" t="s">
        <v>53</v>
      </c>
      <c r="AJ289" s="23"/>
      <c r="AK289" s="21"/>
      <c r="AL289" s="21"/>
      <c r="AM289" s="23"/>
      <c r="AN289" s="1"/>
      <c r="AO289" s="1"/>
    </row>
    <row r="290" spans="1:41" s="13" customFormat="1" ht="15.6" customHeight="1" outlineLevel="2" x14ac:dyDescent="0.25">
      <c r="A290" s="36"/>
      <c r="B290" s="32">
        <v>9120041897495</v>
      </c>
      <c r="C290" s="44" t="s">
        <v>1503</v>
      </c>
      <c r="D290" s="16"/>
      <c r="E290" s="265" t="s">
        <v>1504</v>
      </c>
      <c r="F290" s="171"/>
      <c r="G290" s="201"/>
      <c r="H290" s="201"/>
      <c r="I290" s="201"/>
      <c r="J290" s="200">
        <v>1</v>
      </c>
      <c r="K290" s="219" t="s">
        <v>101</v>
      </c>
      <c r="L290" s="18">
        <v>100</v>
      </c>
      <c r="M290" s="216" t="s">
        <v>101</v>
      </c>
      <c r="N290" s="18" t="s">
        <v>153</v>
      </c>
      <c r="O290" s="216"/>
      <c r="P290" s="216"/>
      <c r="Q290" s="219"/>
      <c r="R290" s="18">
        <f t="shared" si="81"/>
        <v>1140</v>
      </c>
      <c r="S290" s="77">
        <v>11.4</v>
      </c>
      <c r="T290" s="77">
        <f t="shared" si="82"/>
        <v>1379.3999999999999</v>
      </c>
      <c r="U290" s="77">
        <f t="shared" si="82"/>
        <v>13.794</v>
      </c>
      <c r="V290" s="151">
        <v>0</v>
      </c>
      <c r="W290" s="47">
        <f t="shared" si="83"/>
        <v>1140</v>
      </c>
      <c r="X290" s="495">
        <f t="shared" si="84"/>
        <v>11.4</v>
      </c>
      <c r="Y290" s="543">
        <v>5.2880219999999998</v>
      </c>
      <c r="Z290" s="30"/>
      <c r="AA290" s="30"/>
      <c r="AB290" s="30"/>
      <c r="AC290" s="30"/>
      <c r="AD290" s="30"/>
      <c r="AE290" s="30"/>
      <c r="AF290" s="30"/>
      <c r="AG290" s="48"/>
      <c r="AH290" s="120"/>
      <c r="AI290" s="23" t="s">
        <v>53</v>
      </c>
      <c r="AJ290" s="23"/>
      <c r="AK290" s="21"/>
      <c r="AL290" s="21"/>
      <c r="AM290" s="23"/>
      <c r="AN290" s="1"/>
      <c r="AO290" s="1"/>
    </row>
    <row r="291" spans="1:41" s="13" customFormat="1" ht="15.6" customHeight="1" outlineLevel="2" x14ac:dyDescent="0.25">
      <c r="A291" s="36"/>
      <c r="B291" s="32">
        <v>9120041897501</v>
      </c>
      <c r="C291" s="44" t="s">
        <v>1505</v>
      </c>
      <c r="D291" s="16"/>
      <c r="E291" s="265" t="s">
        <v>1506</v>
      </c>
      <c r="F291" s="171"/>
      <c r="G291" s="201"/>
      <c r="H291" s="201"/>
      <c r="I291" s="201"/>
      <c r="J291" s="200">
        <v>1</v>
      </c>
      <c r="K291" s="219" t="s">
        <v>101</v>
      </c>
      <c r="L291" s="18">
        <v>100</v>
      </c>
      <c r="M291" s="216" t="s">
        <v>101</v>
      </c>
      <c r="N291" s="18" t="s">
        <v>153</v>
      </c>
      <c r="O291" s="216"/>
      <c r="P291" s="216"/>
      <c r="Q291" s="219"/>
      <c r="R291" s="18">
        <f t="shared" si="81"/>
        <v>1280</v>
      </c>
      <c r="S291" s="77">
        <v>12.8</v>
      </c>
      <c r="T291" s="77">
        <f t="shared" si="82"/>
        <v>1548.8</v>
      </c>
      <c r="U291" s="77">
        <f t="shared" si="82"/>
        <v>15.488</v>
      </c>
      <c r="V291" s="151">
        <v>0</v>
      </c>
      <c r="W291" s="47">
        <f t="shared" si="83"/>
        <v>1280</v>
      </c>
      <c r="X291" s="495">
        <f t="shared" si="84"/>
        <v>12.8</v>
      </c>
      <c r="Y291" s="543">
        <v>5.9462819999999992</v>
      </c>
      <c r="Z291" s="30"/>
      <c r="AA291" s="30"/>
      <c r="AB291" s="30"/>
      <c r="AC291" s="30"/>
      <c r="AD291" s="30"/>
      <c r="AE291" s="30"/>
      <c r="AF291" s="30"/>
      <c r="AG291" s="48"/>
      <c r="AH291" s="120"/>
      <c r="AI291" s="23" t="s">
        <v>53</v>
      </c>
      <c r="AJ291" s="23"/>
      <c r="AK291" s="21"/>
      <c r="AL291" s="21"/>
      <c r="AM291" s="23"/>
      <c r="AN291" s="1"/>
      <c r="AO291" s="1"/>
    </row>
    <row r="292" spans="1:41" s="13" customFormat="1" ht="15.6" customHeight="1" outlineLevel="2" x14ac:dyDescent="0.25">
      <c r="A292" s="36"/>
      <c r="B292" s="32">
        <v>9120041897518</v>
      </c>
      <c r="C292" s="44" t="s">
        <v>1507</v>
      </c>
      <c r="D292" s="16"/>
      <c r="E292" s="265" t="s">
        <v>1508</v>
      </c>
      <c r="F292" s="171"/>
      <c r="G292" s="201"/>
      <c r="H292" s="201"/>
      <c r="I292" s="201"/>
      <c r="J292" s="200">
        <v>1</v>
      </c>
      <c r="K292" s="219" t="s">
        <v>101</v>
      </c>
      <c r="L292" s="18">
        <v>100</v>
      </c>
      <c r="M292" s="216" t="s">
        <v>101</v>
      </c>
      <c r="N292" s="18" t="s">
        <v>153</v>
      </c>
      <c r="O292" s="216"/>
      <c r="P292" s="216"/>
      <c r="Q292" s="219"/>
      <c r="R292" s="18">
        <f t="shared" si="81"/>
        <v>1430</v>
      </c>
      <c r="S292" s="77">
        <v>14.3</v>
      </c>
      <c r="T292" s="77">
        <f t="shared" si="82"/>
        <v>1730.3</v>
      </c>
      <c r="U292" s="77">
        <f t="shared" si="82"/>
        <v>17.303000000000001</v>
      </c>
      <c r="V292" s="151">
        <v>0</v>
      </c>
      <c r="W292" s="47">
        <f t="shared" si="83"/>
        <v>1430</v>
      </c>
      <c r="X292" s="495">
        <f t="shared" si="84"/>
        <v>14.3</v>
      </c>
      <c r="Y292" s="543">
        <v>6.6593970000000002</v>
      </c>
      <c r="Z292" s="30"/>
      <c r="AA292" s="30"/>
      <c r="AB292" s="30"/>
      <c r="AC292" s="30"/>
      <c r="AD292" s="30"/>
      <c r="AE292" s="30"/>
      <c r="AF292" s="30"/>
      <c r="AG292" s="48"/>
      <c r="AH292" s="120"/>
      <c r="AI292" s="23" t="s">
        <v>53</v>
      </c>
      <c r="AJ292" s="23"/>
      <c r="AK292" s="21"/>
      <c r="AL292" s="21"/>
      <c r="AM292" s="23"/>
      <c r="AN292" s="1"/>
      <c r="AO292" s="1"/>
    </row>
    <row r="293" spans="1:41" s="13" customFormat="1" ht="15.6" customHeight="1" outlineLevel="2" x14ac:dyDescent="0.25">
      <c r="A293" s="36"/>
      <c r="B293" s="32">
        <v>9120041897525</v>
      </c>
      <c r="C293" s="44" t="s">
        <v>1509</v>
      </c>
      <c r="D293" s="16"/>
      <c r="E293" s="265" t="s">
        <v>1510</v>
      </c>
      <c r="F293" s="171"/>
      <c r="G293" s="201"/>
      <c r="H293" s="201"/>
      <c r="I293" s="201"/>
      <c r="J293" s="200">
        <v>1</v>
      </c>
      <c r="K293" s="219" t="s">
        <v>101</v>
      </c>
      <c r="L293" s="18">
        <v>100</v>
      </c>
      <c r="M293" s="216" t="s">
        <v>101</v>
      </c>
      <c r="N293" s="18" t="s">
        <v>153</v>
      </c>
      <c r="O293" s="216"/>
      <c r="P293" s="216"/>
      <c r="Q293" s="219"/>
      <c r="R293" s="18">
        <f t="shared" si="81"/>
        <v>1590</v>
      </c>
      <c r="S293" s="77">
        <v>15.9</v>
      </c>
      <c r="T293" s="77">
        <f t="shared" si="82"/>
        <v>1923.8999999999999</v>
      </c>
      <c r="U293" s="77">
        <f t="shared" si="82"/>
        <v>19.239000000000001</v>
      </c>
      <c r="V293" s="151">
        <v>0</v>
      </c>
      <c r="W293" s="47">
        <f t="shared" si="83"/>
        <v>1590</v>
      </c>
      <c r="X293" s="495">
        <f t="shared" si="84"/>
        <v>15.9</v>
      </c>
      <c r="Y293" s="543">
        <v>7.3725120000000004</v>
      </c>
      <c r="Z293" s="30"/>
      <c r="AA293" s="30"/>
      <c r="AB293" s="30"/>
      <c r="AC293" s="30"/>
      <c r="AD293" s="30"/>
      <c r="AE293" s="30"/>
      <c r="AF293" s="30"/>
      <c r="AG293" s="48"/>
      <c r="AH293" s="120"/>
      <c r="AI293" s="23" t="s">
        <v>53</v>
      </c>
      <c r="AJ293" s="23"/>
      <c r="AK293" s="21"/>
      <c r="AL293" s="21"/>
      <c r="AM293" s="23"/>
      <c r="AN293" s="1"/>
      <c r="AO293" s="1"/>
    </row>
    <row r="294" spans="1:41" s="13" customFormat="1" ht="15.6" customHeight="1" outlineLevel="2" x14ac:dyDescent="0.25">
      <c r="A294" s="36"/>
      <c r="B294" s="32">
        <v>9120041897532</v>
      </c>
      <c r="C294" s="44" t="s">
        <v>1511</v>
      </c>
      <c r="D294" s="16"/>
      <c r="E294" s="265" t="s">
        <v>1512</v>
      </c>
      <c r="F294" s="171"/>
      <c r="G294" s="201"/>
      <c r="H294" s="201"/>
      <c r="I294" s="201"/>
      <c r="J294" s="200">
        <v>1</v>
      </c>
      <c r="K294" s="219" t="s">
        <v>101</v>
      </c>
      <c r="L294" s="18">
        <v>100</v>
      </c>
      <c r="M294" s="216" t="s">
        <v>101</v>
      </c>
      <c r="N294" s="18" t="s">
        <v>153</v>
      </c>
      <c r="O294" s="216"/>
      <c r="P294" s="216"/>
      <c r="Q294" s="219"/>
      <c r="R294" s="18">
        <f t="shared" si="81"/>
        <v>1839.9999999999998</v>
      </c>
      <c r="S294" s="77">
        <v>18.399999999999999</v>
      </c>
      <c r="T294" s="77">
        <f t="shared" si="82"/>
        <v>2226.3999999999996</v>
      </c>
      <c r="U294" s="77">
        <f t="shared" si="82"/>
        <v>22.263999999999999</v>
      </c>
      <c r="V294" s="151">
        <v>0</v>
      </c>
      <c r="W294" s="47">
        <f t="shared" si="83"/>
        <v>1839.9999999999998</v>
      </c>
      <c r="X294" s="495">
        <f t="shared" si="84"/>
        <v>18.399999999999999</v>
      </c>
      <c r="Y294" s="543">
        <v>8.5573800000000002</v>
      </c>
      <c r="Z294" s="30"/>
      <c r="AA294" s="30"/>
      <c r="AB294" s="30"/>
      <c r="AC294" s="30"/>
      <c r="AD294" s="30"/>
      <c r="AE294" s="30"/>
      <c r="AF294" s="30"/>
      <c r="AG294" s="48"/>
      <c r="AH294" s="120"/>
      <c r="AI294" s="23" t="s">
        <v>53</v>
      </c>
      <c r="AJ294" s="23"/>
      <c r="AK294" s="21"/>
      <c r="AL294" s="21"/>
      <c r="AM294" s="23"/>
      <c r="AN294" s="1"/>
      <c r="AO294" s="1"/>
    </row>
    <row r="295" spans="1:41" s="13" customFormat="1" ht="15.6" customHeight="1" outlineLevel="2" x14ac:dyDescent="0.25">
      <c r="A295" s="36"/>
      <c r="B295" s="32">
        <v>9120041897549</v>
      </c>
      <c r="C295" s="44" t="s">
        <v>1513</v>
      </c>
      <c r="D295" s="16"/>
      <c r="E295" s="265" t="s">
        <v>1514</v>
      </c>
      <c r="F295" s="171"/>
      <c r="G295" s="201"/>
      <c r="H295" s="201"/>
      <c r="I295" s="201"/>
      <c r="J295" s="200">
        <v>1</v>
      </c>
      <c r="K295" s="219" t="s">
        <v>101</v>
      </c>
      <c r="L295" s="18">
        <v>100</v>
      </c>
      <c r="M295" s="216" t="s">
        <v>101</v>
      </c>
      <c r="N295" s="18" t="s">
        <v>153</v>
      </c>
      <c r="O295" s="216"/>
      <c r="P295" s="216"/>
      <c r="Q295" s="219"/>
      <c r="R295" s="18">
        <f t="shared" si="81"/>
        <v>2039.9999999999998</v>
      </c>
      <c r="S295" s="77">
        <v>20.399999999999999</v>
      </c>
      <c r="T295" s="77">
        <f t="shared" si="82"/>
        <v>2468.3999999999996</v>
      </c>
      <c r="U295" s="77">
        <f t="shared" si="82"/>
        <v>24.683999999999997</v>
      </c>
      <c r="V295" s="151">
        <v>0</v>
      </c>
      <c r="W295" s="47">
        <f t="shared" si="83"/>
        <v>2039.9999999999998</v>
      </c>
      <c r="X295" s="495">
        <f t="shared" si="84"/>
        <v>20.399999999999999</v>
      </c>
      <c r="Y295" s="543">
        <v>9.4679730000000006</v>
      </c>
      <c r="Z295" s="30"/>
      <c r="AA295" s="30"/>
      <c r="AB295" s="30"/>
      <c r="AC295" s="30"/>
      <c r="AD295" s="30"/>
      <c r="AE295" s="30"/>
      <c r="AF295" s="30"/>
      <c r="AG295" s="48"/>
      <c r="AH295" s="120"/>
      <c r="AI295" s="23" t="s">
        <v>53</v>
      </c>
      <c r="AJ295" s="23"/>
      <c r="AK295" s="21"/>
      <c r="AL295" s="21"/>
      <c r="AM295" s="23"/>
      <c r="AN295" s="1"/>
      <c r="AO295" s="1"/>
    </row>
    <row r="296" spans="1:41" s="13" customFormat="1" ht="57.6" customHeight="1" outlineLevel="1" x14ac:dyDescent="0.25">
      <c r="A296" s="36"/>
      <c r="B296" s="393" t="s">
        <v>1515</v>
      </c>
      <c r="C296" s="393"/>
      <c r="D296" s="393"/>
      <c r="E296" s="394"/>
      <c r="F296" s="211"/>
      <c r="G296" s="211"/>
      <c r="H296" s="211"/>
      <c r="I296" s="211"/>
      <c r="J296" s="214"/>
      <c r="K296" s="214"/>
      <c r="L296" s="367"/>
      <c r="M296" s="368"/>
      <c r="N296" s="245"/>
      <c r="O296" s="368"/>
      <c r="P296" s="368"/>
      <c r="Q296" s="214"/>
      <c r="R296" s="38"/>
      <c r="S296" s="38"/>
      <c r="T296" s="38"/>
      <c r="U296" s="38"/>
      <c r="V296" s="154"/>
      <c r="W296" s="154"/>
      <c r="X296" s="154"/>
      <c r="Y296" s="38"/>
      <c r="Z296" s="38"/>
      <c r="AA296" s="38"/>
      <c r="AB296" s="38"/>
      <c r="AC296" s="38"/>
      <c r="AD296" s="38"/>
      <c r="AE296" s="38"/>
      <c r="AF296" s="38"/>
      <c r="AG296" s="40"/>
      <c r="AH296" s="215"/>
      <c r="AI296" s="202"/>
      <c r="AJ296" s="202"/>
      <c r="AK296" s="212"/>
      <c r="AL296" s="212"/>
      <c r="AM296" s="213"/>
      <c r="AN296" s="1"/>
      <c r="AO296" s="1"/>
    </row>
    <row r="297" spans="1:41" s="13" customFormat="1" ht="15.6" customHeight="1" outlineLevel="2" x14ac:dyDescent="0.25">
      <c r="A297" s="36"/>
      <c r="B297" s="32">
        <v>9120051898096</v>
      </c>
      <c r="C297" s="44" t="s">
        <v>1516</v>
      </c>
      <c r="D297" s="16"/>
      <c r="E297" s="265" t="s">
        <v>1517</v>
      </c>
      <c r="F297" s="171"/>
      <c r="G297" s="201"/>
      <c r="H297" s="201"/>
      <c r="I297" s="201"/>
      <c r="J297" s="200">
        <v>1</v>
      </c>
      <c r="K297" s="219" t="s">
        <v>101</v>
      </c>
      <c r="L297" s="18">
        <v>200</v>
      </c>
      <c r="M297" s="216" t="s">
        <v>101</v>
      </c>
      <c r="N297" s="18" t="s">
        <v>153</v>
      </c>
      <c r="O297" s="216"/>
      <c r="P297" s="216"/>
      <c r="Q297" s="219"/>
      <c r="R297" s="18">
        <f t="shared" ref="R297:R302" si="85">S297*L297</f>
        <v>1900</v>
      </c>
      <c r="S297" s="77">
        <v>9.5</v>
      </c>
      <c r="T297" s="77">
        <f t="shared" ref="T297:U302" si="86">R297*1.21</f>
        <v>2299</v>
      </c>
      <c r="U297" s="77">
        <f t="shared" si="86"/>
        <v>11.494999999999999</v>
      </c>
      <c r="V297" s="151">
        <v>0</v>
      </c>
      <c r="W297" s="47">
        <f t="shared" ref="W297:W302" si="87">X297*L297</f>
        <v>1900</v>
      </c>
      <c r="X297" s="495">
        <f t="shared" ref="X297:X302" si="88">S297*(1-V297/100)</f>
        <v>9.5</v>
      </c>
      <c r="Y297" s="543">
        <v>4.4206240000000001</v>
      </c>
      <c r="Z297" s="30"/>
      <c r="AA297" s="30"/>
      <c r="AB297" s="30"/>
      <c r="AC297" s="30"/>
      <c r="AD297" s="30"/>
      <c r="AE297" s="30"/>
      <c r="AF297" s="30"/>
      <c r="AG297" s="48"/>
      <c r="AH297" s="120"/>
      <c r="AI297" s="23" t="s">
        <v>53</v>
      </c>
      <c r="AJ297" s="23"/>
      <c r="AK297" s="21"/>
      <c r="AL297" s="21"/>
      <c r="AM297" s="23"/>
      <c r="AN297" s="1"/>
      <c r="AO297" s="1"/>
    </row>
    <row r="298" spans="1:41" s="13" customFormat="1" ht="15.6" customHeight="1" outlineLevel="2" x14ac:dyDescent="0.25">
      <c r="A298" s="36"/>
      <c r="B298" s="32">
        <v>9120051898102</v>
      </c>
      <c r="C298" s="44" t="s">
        <v>1518</v>
      </c>
      <c r="D298" s="16"/>
      <c r="E298" s="265" t="s">
        <v>1519</v>
      </c>
      <c r="F298" s="171"/>
      <c r="G298" s="201"/>
      <c r="H298" s="201"/>
      <c r="I298" s="201"/>
      <c r="J298" s="200">
        <v>1</v>
      </c>
      <c r="K298" s="219" t="s">
        <v>101</v>
      </c>
      <c r="L298" s="18">
        <v>200</v>
      </c>
      <c r="M298" s="216" t="s">
        <v>101</v>
      </c>
      <c r="N298" s="18" t="s">
        <v>153</v>
      </c>
      <c r="O298" s="216"/>
      <c r="P298" s="216"/>
      <c r="Q298" s="219"/>
      <c r="R298" s="18">
        <f t="shared" si="85"/>
        <v>2120</v>
      </c>
      <c r="S298" s="77">
        <v>10.6</v>
      </c>
      <c r="T298" s="77">
        <f t="shared" si="86"/>
        <v>2565.1999999999998</v>
      </c>
      <c r="U298" s="77">
        <f t="shared" si="86"/>
        <v>12.825999999999999</v>
      </c>
      <c r="V298" s="151">
        <v>0</v>
      </c>
      <c r="W298" s="47">
        <f t="shared" si="87"/>
        <v>2120</v>
      </c>
      <c r="X298" s="495">
        <f t="shared" si="88"/>
        <v>10.6</v>
      </c>
      <c r="Y298" s="543">
        <v>4.9343424000000002</v>
      </c>
      <c r="Z298" s="30"/>
      <c r="AA298" s="30"/>
      <c r="AB298" s="30"/>
      <c r="AC298" s="30"/>
      <c r="AD298" s="30"/>
      <c r="AE298" s="30"/>
      <c r="AF298" s="30"/>
      <c r="AG298" s="48"/>
      <c r="AH298" s="120"/>
      <c r="AI298" s="23" t="s">
        <v>53</v>
      </c>
      <c r="AJ298" s="23"/>
      <c r="AK298" s="21"/>
      <c r="AL298" s="21"/>
      <c r="AM298" s="23"/>
      <c r="AN298" s="1"/>
      <c r="AO298" s="1"/>
    </row>
    <row r="299" spans="1:41" s="13" customFormat="1" ht="15.6" customHeight="1" outlineLevel="2" x14ac:dyDescent="0.25">
      <c r="A299" s="36"/>
      <c r="B299" s="32">
        <v>9120051898119</v>
      </c>
      <c r="C299" s="44" t="s">
        <v>1520</v>
      </c>
      <c r="D299" s="16"/>
      <c r="E299" s="265" t="s">
        <v>1521</v>
      </c>
      <c r="F299" s="171"/>
      <c r="G299" s="201"/>
      <c r="H299" s="201"/>
      <c r="I299" s="201"/>
      <c r="J299" s="200">
        <v>1</v>
      </c>
      <c r="K299" s="219" t="s">
        <v>101</v>
      </c>
      <c r="L299" s="18">
        <v>200</v>
      </c>
      <c r="M299" s="216" t="s">
        <v>101</v>
      </c>
      <c r="N299" s="18" t="s">
        <v>153</v>
      </c>
      <c r="O299" s="216"/>
      <c r="P299" s="216"/>
      <c r="Q299" s="219"/>
      <c r="R299" s="18">
        <f t="shared" si="85"/>
        <v>2520</v>
      </c>
      <c r="S299" s="77">
        <v>12.6</v>
      </c>
      <c r="T299" s="77">
        <f t="shared" si="86"/>
        <v>3049.2</v>
      </c>
      <c r="U299" s="77">
        <f t="shared" si="86"/>
        <v>15.245999999999999</v>
      </c>
      <c r="V299" s="151">
        <v>0</v>
      </c>
      <c r="W299" s="47">
        <f t="shared" si="87"/>
        <v>2520</v>
      </c>
      <c r="X299" s="495">
        <f t="shared" si="88"/>
        <v>12.6</v>
      </c>
      <c r="Y299" s="543">
        <v>5.8702800000000011</v>
      </c>
      <c r="Z299" s="30"/>
      <c r="AA299" s="30"/>
      <c r="AB299" s="30"/>
      <c r="AC299" s="30"/>
      <c r="AD299" s="30"/>
      <c r="AE299" s="30"/>
      <c r="AF299" s="30"/>
      <c r="AG299" s="48"/>
      <c r="AH299" s="120"/>
      <c r="AI299" s="23" t="s">
        <v>53</v>
      </c>
      <c r="AJ299" s="23"/>
      <c r="AK299" s="21"/>
      <c r="AL299" s="21"/>
      <c r="AM299" s="23"/>
      <c r="AN299" s="1"/>
      <c r="AO299" s="1"/>
    </row>
    <row r="300" spans="1:41" s="13" customFormat="1" ht="15.6" customHeight="1" outlineLevel="2" x14ac:dyDescent="0.25">
      <c r="A300" s="36"/>
      <c r="B300" s="32">
        <v>9120051898126</v>
      </c>
      <c r="C300" s="44" t="s">
        <v>1522</v>
      </c>
      <c r="D300" s="16"/>
      <c r="E300" s="265" t="s">
        <v>1523</v>
      </c>
      <c r="F300" s="171"/>
      <c r="G300" s="201"/>
      <c r="H300" s="201"/>
      <c r="I300" s="201"/>
      <c r="J300" s="200">
        <v>1</v>
      </c>
      <c r="K300" s="219" t="s">
        <v>101</v>
      </c>
      <c r="L300" s="18">
        <v>200</v>
      </c>
      <c r="M300" s="216" t="s">
        <v>101</v>
      </c>
      <c r="N300" s="18" t="s">
        <v>153</v>
      </c>
      <c r="O300" s="216"/>
      <c r="P300" s="216"/>
      <c r="Q300" s="219"/>
      <c r="R300" s="18">
        <f t="shared" si="85"/>
        <v>2900</v>
      </c>
      <c r="S300" s="77">
        <v>14.5</v>
      </c>
      <c r="T300" s="77">
        <f t="shared" si="86"/>
        <v>3509</v>
      </c>
      <c r="U300" s="77">
        <f t="shared" si="86"/>
        <v>17.544999999999998</v>
      </c>
      <c r="V300" s="151">
        <v>0</v>
      </c>
      <c r="W300" s="47">
        <f t="shared" si="87"/>
        <v>2900</v>
      </c>
      <c r="X300" s="495">
        <f t="shared" si="88"/>
        <v>14.5</v>
      </c>
      <c r="Y300" s="543">
        <v>6.7213328000000017</v>
      </c>
      <c r="Z300" s="30"/>
      <c r="AA300" s="30"/>
      <c r="AB300" s="30"/>
      <c r="AC300" s="30"/>
      <c r="AD300" s="30"/>
      <c r="AE300" s="30"/>
      <c r="AF300" s="30"/>
      <c r="AG300" s="48"/>
      <c r="AH300" s="120"/>
      <c r="AI300" s="23" t="s">
        <v>53</v>
      </c>
      <c r="AJ300" s="23"/>
      <c r="AK300" s="21"/>
      <c r="AL300" s="21"/>
      <c r="AM300" s="23"/>
      <c r="AN300" s="1"/>
      <c r="AO300" s="1"/>
    </row>
    <row r="301" spans="1:41" s="13" customFormat="1" ht="15.6" customHeight="1" outlineLevel="2" x14ac:dyDescent="0.25">
      <c r="A301" s="36"/>
      <c r="B301" s="32">
        <v>9120051898133</v>
      </c>
      <c r="C301" s="44" t="s">
        <v>1524</v>
      </c>
      <c r="D301" s="16"/>
      <c r="E301" s="265" t="s">
        <v>1525</v>
      </c>
      <c r="F301" s="171"/>
      <c r="G301" s="201"/>
      <c r="H301" s="201"/>
      <c r="I301" s="201"/>
      <c r="J301" s="200">
        <v>1</v>
      </c>
      <c r="K301" s="219" t="s">
        <v>101</v>
      </c>
      <c r="L301" s="18">
        <v>200</v>
      </c>
      <c r="M301" s="216" t="s">
        <v>101</v>
      </c>
      <c r="N301" s="18" t="s">
        <v>153</v>
      </c>
      <c r="O301" s="216"/>
      <c r="P301" s="216"/>
      <c r="Q301" s="219"/>
      <c r="R301" s="18">
        <f t="shared" si="85"/>
        <v>3140</v>
      </c>
      <c r="S301" s="77">
        <v>15.7</v>
      </c>
      <c r="T301" s="77">
        <f t="shared" si="86"/>
        <v>3799.4</v>
      </c>
      <c r="U301" s="77">
        <f t="shared" si="86"/>
        <v>18.997</v>
      </c>
      <c r="V301" s="151">
        <v>0</v>
      </c>
      <c r="W301" s="47">
        <f t="shared" si="87"/>
        <v>3140</v>
      </c>
      <c r="X301" s="495">
        <f t="shared" si="88"/>
        <v>15.7</v>
      </c>
      <c r="Y301" s="543">
        <v>7.316628800000001</v>
      </c>
      <c r="Z301" s="30"/>
      <c r="AA301" s="30"/>
      <c r="AB301" s="30"/>
      <c r="AC301" s="30"/>
      <c r="AD301" s="30"/>
      <c r="AE301" s="30"/>
      <c r="AF301" s="30"/>
      <c r="AG301" s="48"/>
      <c r="AH301" s="120"/>
      <c r="AI301" s="23" t="s">
        <v>53</v>
      </c>
      <c r="AJ301" s="23"/>
      <c r="AK301" s="21"/>
      <c r="AL301" s="21"/>
      <c r="AM301" s="23"/>
      <c r="AN301" s="1"/>
      <c r="AO301" s="1"/>
    </row>
    <row r="302" spans="1:41" s="13" customFormat="1" ht="15.6" customHeight="1" outlineLevel="2" x14ac:dyDescent="0.25">
      <c r="A302" s="36"/>
      <c r="B302" s="32">
        <v>9120051898140</v>
      </c>
      <c r="C302" s="44" t="s">
        <v>1526</v>
      </c>
      <c r="D302" s="16"/>
      <c r="E302" s="265" t="s">
        <v>1527</v>
      </c>
      <c r="F302" s="171"/>
      <c r="G302" s="201"/>
      <c r="H302" s="201"/>
      <c r="I302" s="201"/>
      <c r="J302" s="200">
        <v>1</v>
      </c>
      <c r="K302" s="219" t="s">
        <v>101</v>
      </c>
      <c r="L302" s="18">
        <v>200</v>
      </c>
      <c r="M302" s="216" t="s">
        <v>101</v>
      </c>
      <c r="N302" s="18" t="s">
        <v>153</v>
      </c>
      <c r="O302" s="216"/>
      <c r="P302" s="216"/>
      <c r="Q302" s="219"/>
      <c r="R302" s="18">
        <f t="shared" si="85"/>
        <v>3520.0000000000005</v>
      </c>
      <c r="S302" s="77">
        <v>17.600000000000001</v>
      </c>
      <c r="T302" s="77">
        <f t="shared" si="86"/>
        <v>4259.2000000000007</v>
      </c>
      <c r="U302" s="77">
        <f t="shared" si="86"/>
        <v>21.295999999999999</v>
      </c>
      <c r="V302" s="151">
        <v>0</v>
      </c>
      <c r="W302" s="47">
        <f t="shared" si="87"/>
        <v>3520.0000000000005</v>
      </c>
      <c r="X302" s="495">
        <f t="shared" si="88"/>
        <v>17.600000000000001</v>
      </c>
      <c r="Y302" s="543">
        <v>8.1687840000000005</v>
      </c>
      <c r="Z302" s="30"/>
      <c r="AA302" s="30"/>
      <c r="AB302" s="30"/>
      <c r="AC302" s="30"/>
      <c r="AD302" s="30"/>
      <c r="AE302" s="30"/>
      <c r="AF302" s="30"/>
      <c r="AG302" s="48"/>
      <c r="AH302" s="120"/>
      <c r="AI302" s="23" t="s">
        <v>53</v>
      </c>
      <c r="AJ302" s="23"/>
      <c r="AK302" s="21"/>
      <c r="AL302" s="21"/>
      <c r="AM302" s="23"/>
      <c r="AN302" s="1"/>
      <c r="AO302" s="1"/>
    </row>
    <row r="303" spans="1:41" s="13" customFormat="1" ht="42" customHeight="1" outlineLevel="1" x14ac:dyDescent="0.25">
      <c r="A303" s="36"/>
      <c r="B303" s="393" t="s">
        <v>1528</v>
      </c>
      <c r="C303" s="393"/>
      <c r="D303" s="393"/>
      <c r="E303" s="394"/>
      <c r="F303" s="211"/>
      <c r="G303" s="211"/>
      <c r="H303" s="211"/>
      <c r="I303" s="211"/>
      <c r="J303" s="214"/>
      <c r="K303" s="214"/>
      <c r="L303" s="367"/>
      <c r="M303" s="368"/>
      <c r="N303" s="245"/>
      <c r="O303" s="368"/>
      <c r="P303" s="368"/>
      <c r="Q303" s="214"/>
      <c r="R303" s="38"/>
      <c r="S303" s="38"/>
      <c r="T303" s="38"/>
      <c r="U303" s="38"/>
      <c r="V303" s="154"/>
      <c r="W303" s="154"/>
      <c r="X303" s="154"/>
      <c r="Y303" s="38"/>
      <c r="Z303" s="38"/>
      <c r="AA303" s="38"/>
      <c r="AB303" s="38"/>
      <c r="AC303" s="38"/>
      <c r="AD303" s="38"/>
      <c r="AE303" s="38"/>
      <c r="AF303" s="38"/>
      <c r="AG303" s="40"/>
      <c r="AH303" s="215"/>
      <c r="AI303" s="202"/>
      <c r="AJ303" s="202"/>
      <c r="AK303" s="212"/>
      <c r="AL303" s="212"/>
      <c r="AM303" s="213"/>
      <c r="AN303" s="1"/>
      <c r="AO303" s="1"/>
    </row>
    <row r="304" spans="1:41" s="13" customFormat="1" ht="26.4" outlineLevel="2" x14ac:dyDescent="0.25">
      <c r="A304" s="36"/>
      <c r="B304" s="32">
        <v>8586014110314</v>
      </c>
      <c r="C304" s="44" t="s">
        <v>1529</v>
      </c>
      <c r="D304" s="16"/>
      <c r="E304" s="265" t="s">
        <v>1530</v>
      </c>
      <c r="F304" s="171"/>
      <c r="G304" s="201"/>
      <c r="H304" s="201"/>
      <c r="I304" s="201"/>
      <c r="J304" s="200">
        <v>1</v>
      </c>
      <c r="K304" s="219" t="s">
        <v>101</v>
      </c>
      <c r="L304" s="18">
        <v>200</v>
      </c>
      <c r="M304" s="216" t="s">
        <v>101</v>
      </c>
      <c r="N304" s="18" t="s">
        <v>153</v>
      </c>
      <c r="O304" s="216"/>
      <c r="P304" s="216"/>
      <c r="Q304" s="219"/>
      <c r="R304" s="18">
        <f t="shared" ref="R304:R319" si="89">S304*L304</f>
        <v>300</v>
      </c>
      <c r="S304" s="77">
        <v>1.5</v>
      </c>
      <c r="T304" s="77">
        <f t="shared" ref="T304:U319" si="90">R304*1.21</f>
        <v>363</v>
      </c>
      <c r="U304" s="77">
        <f t="shared" si="90"/>
        <v>1.8149999999999999</v>
      </c>
      <c r="V304" s="151">
        <v>0</v>
      </c>
      <c r="W304" s="47">
        <f t="shared" ref="W304:W319" si="91">X304*L304</f>
        <v>300</v>
      </c>
      <c r="X304" s="495">
        <f t="shared" ref="X304:X319" si="92">S304*(1-V304/100)</f>
        <v>1.5</v>
      </c>
      <c r="Y304" s="543">
        <v>0.71</v>
      </c>
      <c r="Z304" s="30"/>
      <c r="AA304" s="30"/>
      <c r="AB304" s="30"/>
      <c r="AC304" s="30"/>
      <c r="AD304" s="30"/>
      <c r="AE304" s="30"/>
      <c r="AF304" s="30"/>
      <c r="AG304" s="48"/>
      <c r="AH304" s="120"/>
      <c r="AI304" s="23" t="s">
        <v>53</v>
      </c>
      <c r="AJ304" s="23"/>
      <c r="AK304" s="21"/>
      <c r="AL304" s="21"/>
      <c r="AM304" s="23"/>
      <c r="AN304" s="1"/>
      <c r="AO304" s="1"/>
    </row>
    <row r="305" spans="1:41" s="13" customFormat="1" ht="27.75" customHeight="1" outlineLevel="2" x14ac:dyDescent="0.25">
      <c r="A305" s="36"/>
      <c r="B305" s="32">
        <v>9120051896726</v>
      </c>
      <c r="C305" s="44" t="s">
        <v>1531</v>
      </c>
      <c r="D305" s="16"/>
      <c r="E305" s="265" t="s">
        <v>1532</v>
      </c>
      <c r="F305" s="171"/>
      <c r="G305" s="201"/>
      <c r="H305" s="201"/>
      <c r="I305" s="201"/>
      <c r="J305" s="200">
        <v>1</v>
      </c>
      <c r="K305" s="219" t="s">
        <v>101</v>
      </c>
      <c r="L305" s="18">
        <v>1</v>
      </c>
      <c r="M305" s="216" t="s">
        <v>101</v>
      </c>
      <c r="N305" s="18"/>
      <c r="O305" s="216"/>
      <c r="P305" s="216"/>
      <c r="Q305" s="219"/>
      <c r="R305" s="18">
        <f t="shared" si="89"/>
        <v>277.39999999999998</v>
      </c>
      <c r="S305" s="77">
        <v>277.39999999999998</v>
      </c>
      <c r="T305" s="77">
        <f t="shared" si="90"/>
        <v>335.65399999999994</v>
      </c>
      <c r="U305" s="77">
        <f t="shared" si="90"/>
        <v>335.65399999999994</v>
      </c>
      <c r="V305" s="151">
        <v>0</v>
      </c>
      <c r="W305" s="47">
        <f t="shared" si="91"/>
        <v>277.39999999999998</v>
      </c>
      <c r="X305" s="495">
        <f t="shared" si="92"/>
        <v>277.39999999999998</v>
      </c>
      <c r="Y305" s="543">
        <v>129</v>
      </c>
      <c r="Z305" s="30"/>
      <c r="AA305" s="30"/>
      <c r="AB305" s="30"/>
      <c r="AC305" s="30"/>
      <c r="AD305" s="30"/>
      <c r="AE305" s="30"/>
      <c r="AF305" s="30"/>
      <c r="AG305" s="48"/>
      <c r="AH305" s="120"/>
      <c r="AI305" s="23" t="s">
        <v>53</v>
      </c>
      <c r="AJ305" s="23"/>
      <c r="AK305" s="21"/>
      <c r="AL305" s="21"/>
      <c r="AM305" s="23"/>
      <c r="AN305" s="1"/>
      <c r="AO305" s="1"/>
    </row>
    <row r="306" spans="1:41" s="13" customFormat="1" ht="27" customHeight="1" outlineLevel="2" x14ac:dyDescent="0.25">
      <c r="A306" s="36"/>
      <c r="B306" s="32">
        <v>9120051896733</v>
      </c>
      <c r="C306" s="44" t="s">
        <v>1533</v>
      </c>
      <c r="D306" s="16"/>
      <c r="E306" s="265" t="s">
        <v>1534</v>
      </c>
      <c r="F306" s="171"/>
      <c r="G306" s="201"/>
      <c r="H306" s="201"/>
      <c r="I306" s="201"/>
      <c r="J306" s="200">
        <v>1</v>
      </c>
      <c r="K306" s="219" t="s">
        <v>101</v>
      </c>
      <c r="L306" s="18">
        <v>1</v>
      </c>
      <c r="M306" s="216" t="s">
        <v>101</v>
      </c>
      <c r="N306" s="18"/>
      <c r="O306" s="216"/>
      <c r="P306" s="216"/>
      <c r="Q306" s="219"/>
      <c r="R306" s="18">
        <f t="shared" si="89"/>
        <v>277.39999999999998</v>
      </c>
      <c r="S306" s="77">
        <v>277.39999999999998</v>
      </c>
      <c r="T306" s="77">
        <f t="shared" si="90"/>
        <v>335.65399999999994</v>
      </c>
      <c r="U306" s="77">
        <f t="shared" si="90"/>
        <v>335.65399999999994</v>
      </c>
      <c r="V306" s="151">
        <v>0</v>
      </c>
      <c r="W306" s="47">
        <f t="shared" si="91"/>
        <v>277.39999999999998</v>
      </c>
      <c r="X306" s="495">
        <f t="shared" si="92"/>
        <v>277.39999999999998</v>
      </c>
      <c r="Y306" s="543">
        <v>129</v>
      </c>
      <c r="Z306" s="30"/>
      <c r="AA306" s="30"/>
      <c r="AB306" s="30"/>
      <c r="AC306" s="30"/>
      <c r="AD306" s="30"/>
      <c r="AE306" s="30"/>
      <c r="AF306" s="30"/>
      <c r="AG306" s="48"/>
      <c r="AH306" s="120"/>
      <c r="AI306" s="23" t="s">
        <v>53</v>
      </c>
      <c r="AJ306" s="23"/>
      <c r="AK306" s="21"/>
      <c r="AL306" s="21"/>
      <c r="AM306" s="23"/>
      <c r="AN306" s="1"/>
      <c r="AO306" s="1"/>
    </row>
    <row r="307" spans="1:41" s="13" customFormat="1" ht="26.4" outlineLevel="2" x14ac:dyDescent="0.25">
      <c r="A307" s="36"/>
      <c r="B307" s="32">
        <v>8586014110109</v>
      </c>
      <c r="C307" s="254" t="s">
        <v>1535</v>
      </c>
      <c r="D307" s="16"/>
      <c r="E307" s="265" t="s">
        <v>1536</v>
      </c>
      <c r="F307" s="171"/>
      <c r="G307" s="201"/>
      <c r="H307" s="201"/>
      <c r="I307" s="201"/>
      <c r="J307" s="200">
        <v>1</v>
      </c>
      <c r="K307" s="219" t="s">
        <v>101</v>
      </c>
      <c r="L307" s="18">
        <v>1</v>
      </c>
      <c r="M307" s="216" t="s">
        <v>101</v>
      </c>
      <c r="N307" s="18"/>
      <c r="O307" s="216"/>
      <c r="P307" s="216"/>
      <c r="Q307" s="219"/>
      <c r="R307" s="18">
        <f t="shared" si="89"/>
        <v>2031.8</v>
      </c>
      <c r="S307" s="77">
        <v>2031.8</v>
      </c>
      <c r="T307" s="77">
        <f t="shared" si="90"/>
        <v>2458.4780000000001</v>
      </c>
      <c r="U307" s="77">
        <f t="shared" si="90"/>
        <v>2458.4780000000001</v>
      </c>
      <c r="V307" s="151">
        <v>0</v>
      </c>
      <c r="W307" s="47">
        <f t="shared" si="91"/>
        <v>2031.8</v>
      </c>
      <c r="X307" s="495">
        <f t="shared" si="92"/>
        <v>2031.8</v>
      </c>
      <c r="Y307" s="543">
        <v>945</v>
      </c>
      <c r="Z307" s="30"/>
      <c r="AA307" s="30"/>
      <c r="AB307" s="30"/>
      <c r="AC307" s="30"/>
      <c r="AD307" s="30"/>
      <c r="AE307" s="30"/>
      <c r="AF307" s="30"/>
      <c r="AG307" s="48"/>
      <c r="AH307" s="120"/>
      <c r="AI307" s="23" t="s">
        <v>53</v>
      </c>
      <c r="AJ307" s="23"/>
      <c r="AK307" s="21"/>
      <c r="AL307" s="21"/>
      <c r="AM307" s="23"/>
      <c r="AN307" s="1"/>
      <c r="AO307" s="1"/>
    </row>
    <row r="308" spans="1:41" s="13" customFormat="1" ht="26.4" outlineLevel="2" x14ac:dyDescent="0.25">
      <c r="A308" s="36"/>
      <c r="B308" s="32">
        <v>8586014110390</v>
      </c>
      <c r="C308" s="44" t="s">
        <v>1537</v>
      </c>
      <c r="D308" s="16"/>
      <c r="E308" s="265" t="s">
        <v>1538</v>
      </c>
      <c r="F308" s="171"/>
      <c r="G308" s="201"/>
      <c r="H308" s="201"/>
      <c r="I308" s="201"/>
      <c r="J308" s="200">
        <v>1</v>
      </c>
      <c r="K308" s="219" t="s">
        <v>101</v>
      </c>
      <c r="L308" s="18">
        <v>1</v>
      </c>
      <c r="M308" s="216" t="s">
        <v>101</v>
      </c>
      <c r="N308" s="18"/>
      <c r="O308" s="216"/>
      <c r="P308" s="216"/>
      <c r="Q308" s="219"/>
      <c r="R308" s="18">
        <f t="shared" si="89"/>
        <v>1268.5</v>
      </c>
      <c r="S308" s="77">
        <v>1268.5</v>
      </c>
      <c r="T308" s="77">
        <f t="shared" si="90"/>
        <v>1534.885</v>
      </c>
      <c r="U308" s="77">
        <f t="shared" si="90"/>
        <v>1534.885</v>
      </c>
      <c r="V308" s="151">
        <v>0</v>
      </c>
      <c r="W308" s="47">
        <f t="shared" si="91"/>
        <v>1268.5</v>
      </c>
      <c r="X308" s="495">
        <f t="shared" si="92"/>
        <v>1268.5</v>
      </c>
      <c r="Y308" s="543">
        <v>590</v>
      </c>
      <c r="Z308" s="30"/>
      <c r="AA308" s="30"/>
      <c r="AB308" s="30"/>
      <c r="AC308" s="30"/>
      <c r="AD308" s="30"/>
      <c r="AE308" s="30"/>
      <c r="AF308" s="30"/>
      <c r="AG308" s="48"/>
      <c r="AH308" s="120"/>
      <c r="AI308" s="23" t="s">
        <v>53</v>
      </c>
      <c r="AJ308" s="23"/>
      <c r="AK308" s="21"/>
      <c r="AL308" s="21"/>
      <c r="AM308" s="23"/>
      <c r="AN308" s="1"/>
      <c r="AO308" s="1"/>
    </row>
    <row r="309" spans="1:41" s="13" customFormat="1" ht="15.6" outlineLevel="2" x14ac:dyDescent="0.25">
      <c r="A309" s="36"/>
      <c r="B309" s="32">
        <v>9120051892797</v>
      </c>
      <c r="C309" s="44" t="s">
        <v>1539</v>
      </c>
      <c r="D309" s="16"/>
      <c r="E309" s="265" t="s">
        <v>1540</v>
      </c>
      <c r="F309" s="171"/>
      <c r="G309" s="201"/>
      <c r="H309" s="201"/>
      <c r="I309" s="201"/>
      <c r="J309" s="200">
        <v>1</v>
      </c>
      <c r="K309" s="219" t="s">
        <v>101</v>
      </c>
      <c r="L309" s="18">
        <v>1</v>
      </c>
      <c r="M309" s="216" t="s">
        <v>101</v>
      </c>
      <c r="N309" s="18"/>
      <c r="O309" s="216"/>
      <c r="P309" s="216"/>
      <c r="Q309" s="219"/>
      <c r="R309" s="18">
        <f t="shared" si="89"/>
        <v>2821.9</v>
      </c>
      <c r="S309" s="77">
        <v>2821.9</v>
      </c>
      <c r="T309" s="77">
        <f t="shared" si="90"/>
        <v>3414.4989999999998</v>
      </c>
      <c r="U309" s="77">
        <f t="shared" si="90"/>
        <v>3414.4989999999998</v>
      </c>
      <c r="V309" s="151">
        <v>0</v>
      </c>
      <c r="W309" s="47">
        <f t="shared" si="91"/>
        <v>2821.9</v>
      </c>
      <c r="X309" s="495">
        <f t="shared" si="92"/>
        <v>2821.9</v>
      </c>
      <c r="Y309" s="543">
        <v>1312.5</v>
      </c>
      <c r="Z309" s="30"/>
      <c r="AA309" s="30"/>
      <c r="AB309" s="30"/>
      <c r="AC309" s="30"/>
      <c r="AD309" s="30"/>
      <c r="AE309" s="30"/>
      <c r="AF309" s="30"/>
      <c r="AG309" s="48"/>
      <c r="AH309" s="120"/>
      <c r="AI309" s="23" t="s">
        <v>53</v>
      </c>
      <c r="AJ309" s="23"/>
      <c r="AK309" s="21"/>
      <c r="AL309" s="21"/>
      <c r="AM309" s="23"/>
      <c r="AN309" s="1"/>
      <c r="AO309" s="1"/>
    </row>
    <row r="310" spans="1:41" s="13" customFormat="1" ht="15.6" outlineLevel="2" x14ac:dyDescent="0.25">
      <c r="A310" s="36"/>
      <c r="B310" s="32">
        <v>9120051892339</v>
      </c>
      <c r="C310" s="44" t="s">
        <v>1541</v>
      </c>
      <c r="D310" s="16"/>
      <c r="E310" s="265" t="s">
        <v>1542</v>
      </c>
      <c r="F310" s="171"/>
      <c r="G310" s="201"/>
      <c r="H310" s="201"/>
      <c r="I310" s="201"/>
      <c r="J310" s="200">
        <v>1</v>
      </c>
      <c r="K310" s="219" t="s">
        <v>101</v>
      </c>
      <c r="L310" s="18">
        <v>1</v>
      </c>
      <c r="M310" s="216" t="s">
        <v>101</v>
      </c>
      <c r="N310" s="18"/>
      <c r="O310" s="216"/>
      <c r="P310" s="216"/>
      <c r="Q310" s="219"/>
      <c r="R310" s="18">
        <f t="shared" si="89"/>
        <v>2821.9</v>
      </c>
      <c r="S310" s="77">
        <v>2821.9</v>
      </c>
      <c r="T310" s="77">
        <f t="shared" si="90"/>
        <v>3414.4989999999998</v>
      </c>
      <c r="U310" s="77">
        <f t="shared" si="90"/>
        <v>3414.4989999999998</v>
      </c>
      <c r="V310" s="151">
        <v>0</v>
      </c>
      <c r="W310" s="47">
        <f t="shared" si="91"/>
        <v>2821.9</v>
      </c>
      <c r="X310" s="495">
        <f t="shared" si="92"/>
        <v>2821.9</v>
      </c>
      <c r="Y310" s="543">
        <v>1312.5</v>
      </c>
      <c r="Z310" s="30"/>
      <c r="AA310" s="30"/>
      <c r="AB310" s="30"/>
      <c r="AC310" s="30"/>
      <c r="AD310" s="30"/>
      <c r="AE310" s="30"/>
      <c r="AF310" s="30"/>
      <c r="AG310" s="48"/>
      <c r="AH310" s="120"/>
      <c r="AI310" s="23" t="s">
        <v>53</v>
      </c>
      <c r="AJ310" s="23"/>
      <c r="AK310" s="21"/>
      <c r="AL310" s="21"/>
      <c r="AM310" s="23"/>
      <c r="AN310" s="1"/>
      <c r="AO310" s="1"/>
    </row>
    <row r="311" spans="1:41" s="13" customFormat="1" ht="15.6" outlineLevel="2" x14ac:dyDescent="0.25">
      <c r="A311" s="36"/>
      <c r="B311" s="541">
        <v>8586014110888</v>
      </c>
      <c r="C311" s="540" t="s">
        <v>1543</v>
      </c>
      <c r="D311" s="554"/>
      <c r="E311" s="574" t="s">
        <v>1544</v>
      </c>
      <c r="F311" s="171"/>
      <c r="G311" s="201"/>
      <c r="H311" s="201"/>
      <c r="I311" s="201"/>
      <c r="J311" s="200">
        <v>1</v>
      </c>
      <c r="K311" s="219" t="s">
        <v>101</v>
      </c>
      <c r="L311" s="18">
        <v>100</v>
      </c>
      <c r="M311" s="216" t="s">
        <v>101</v>
      </c>
      <c r="N311" s="18" t="s">
        <v>153</v>
      </c>
      <c r="O311" s="216"/>
      <c r="P311" s="216"/>
      <c r="Q311" s="219"/>
      <c r="R311" s="18">
        <f t="shared" si="89"/>
        <v>250</v>
      </c>
      <c r="S311" s="77">
        <v>2.5</v>
      </c>
      <c r="T311" s="77">
        <f t="shared" si="90"/>
        <v>302.5</v>
      </c>
      <c r="U311" s="77">
        <f t="shared" si="90"/>
        <v>3.0249999999999999</v>
      </c>
      <c r="V311" s="151">
        <v>0</v>
      </c>
      <c r="W311" s="47">
        <f t="shared" si="91"/>
        <v>250</v>
      </c>
      <c r="X311" s="495">
        <f t="shared" si="92"/>
        <v>2.5</v>
      </c>
      <c r="Y311" s="543">
        <v>1.1499999999999999</v>
      </c>
      <c r="Z311" s="30"/>
      <c r="AA311" s="30"/>
      <c r="AB311" s="30"/>
      <c r="AC311" s="30"/>
      <c r="AD311" s="30"/>
      <c r="AE311" s="30"/>
      <c r="AF311" s="30"/>
      <c r="AG311" s="48"/>
      <c r="AH311" s="120"/>
      <c r="AI311" s="23" t="s">
        <v>53</v>
      </c>
      <c r="AJ311" s="23"/>
      <c r="AK311" s="21"/>
      <c r="AL311" s="21"/>
      <c r="AM311" s="23"/>
      <c r="AN311" s="1"/>
      <c r="AO311" s="1"/>
    </row>
    <row r="312" spans="1:41" s="13" customFormat="1" ht="15.6" outlineLevel="2" x14ac:dyDescent="0.25">
      <c r="A312" s="36"/>
      <c r="B312" s="541">
        <v>8576014110727</v>
      </c>
      <c r="C312" s="540" t="s">
        <v>1545</v>
      </c>
      <c r="D312" s="554"/>
      <c r="E312" s="574" t="s">
        <v>1546</v>
      </c>
      <c r="F312" s="171"/>
      <c r="G312" s="201"/>
      <c r="H312" s="201"/>
      <c r="I312" s="201"/>
      <c r="J312" s="200">
        <v>1</v>
      </c>
      <c r="K312" s="219" t="s">
        <v>101</v>
      </c>
      <c r="L312" s="18">
        <v>200</v>
      </c>
      <c r="M312" s="216" t="s">
        <v>101</v>
      </c>
      <c r="N312" s="18" t="s">
        <v>153</v>
      </c>
      <c r="O312" s="216"/>
      <c r="P312" s="216"/>
      <c r="Q312" s="219"/>
      <c r="R312" s="18">
        <f t="shared" si="89"/>
        <v>340</v>
      </c>
      <c r="S312" s="77">
        <v>1.7</v>
      </c>
      <c r="T312" s="77">
        <f t="shared" si="90"/>
        <v>411.4</v>
      </c>
      <c r="U312" s="77">
        <f t="shared" si="90"/>
        <v>2.0569999999999999</v>
      </c>
      <c r="V312" s="151">
        <v>0</v>
      </c>
      <c r="W312" s="47">
        <f t="shared" si="91"/>
        <v>340</v>
      </c>
      <c r="X312" s="495">
        <f t="shared" si="92"/>
        <v>1.7</v>
      </c>
      <c r="Y312" s="543">
        <v>0.79</v>
      </c>
      <c r="Z312" s="30"/>
      <c r="AA312" s="30"/>
      <c r="AB312" s="30"/>
      <c r="AC312" s="30"/>
      <c r="AD312" s="30"/>
      <c r="AE312" s="30"/>
      <c r="AF312" s="30"/>
      <c r="AG312" s="48"/>
      <c r="AH312" s="120"/>
      <c r="AI312" s="23" t="s">
        <v>53</v>
      </c>
      <c r="AJ312" s="23"/>
      <c r="AK312" s="21"/>
      <c r="AL312" s="21"/>
      <c r="AM312" s="23"/>
      <c r="AN312" s="1"/>
      <c r="AO312" s="1"/>
    </row>
    <row r="313" spans="1:41" s="13" customFormat="1" ht="15.6" outlineLevel="2" x14ac:dyDescent="0.25">
      <c r="A313" s="36"/>
      <c r="B313" s="541">
        <v>8586014110734</v>
      </c>
      <c r="C313" s="540" t="s">
        <v>1547</v>
      </c>
      <c r="D313" s="554"/>
      <c r="E313" s="574" t="s">
        <v>1548</v>
      </c>
      <c r="F313" s="171"/>
      <c r="G313" s="201"/>
      <c r="H313" s="201"/>
      <c r="I313" s="201"/>
      <c r="J313" s="200">
        <v>1</v>
      </c>
      <c r="K313" s="219" t="s">
        <v>101</v>
      </c>
      <c r="L313" s="18">
        <v>200</v>
      </c>
      <c r="M313" s="216" t="s">
        <v>101</v>
      </c>
      <c r="N313" s="18" t="s">
        <v>153</v>
      </c>
      <c r="O313" s="216"/>
      <c r="P313" s="216"/>
      <c r="Q313" s="219"/>
      <c r="R313" s="18">
        <f t="shared" si="89"/>
        <v>380</v>
      </c>
      <c r="S313" s="77">
        <v>1.9</v>
      </c>
      <c r="T313" s="77">
        <f t="shared" si="90"/>
        <v>459.8</v>
      </c>
      <c r="U313" s="77">
        <f t="shared" si="90"/>
        <v>2.2989999999999999</v>
      </c>
      <c r="V313" s="151">
        <v>0</v>
      </c>
      <c r="W313" s="47">
        <f t="shared" si="91"/>
        <v>380</v>
      </c>
      <c r="X313" s="495">
        <f t="shared" si="92"/>
        <v>1.9</v>
      </c>
      <c r="Y313" s="543">
        <v>0.9</v>
      </c>
      <c r="Z313" s="30"/>
      <c r="AA313" s="30"/>
      <c r="AB313" s="30"/>
      <c r="AC313" s="30"/>
      <c r="AD313" s="30"/>
      <c r="AE313" s="30"/>
      <c r="AF313" s="30"/>
      <c r="AG313" s="48"/>
      <c r="AH313" s="120"/>
      <c r="AI313" s="23" t="s">
        <v>53</v>
      </c>
      <c r="AJ313" s="23"/>
      <c r="AK313" s="21"/>
      <c r="AL313" s="21"/>
      <c r="AM313" s="23"/>
      <c r="AN313" s="1"/>
      <c r="AO313" s="1"/>
    </row>
    <row r="314" spans="1:41" s="13" customFormat="1" ht="15.6" outlineLevel="2" x14ac:dyDescent="0.25">
      <c r="A314" s="36"/>
      <c r="B314" s="32">
        <v>8586014110307</v>
      </c>
      <c r="C314" s="44" t="s">
        <v>1549</v>
      </c>
      <c r="D314" s="16"/>
      <c r="E314" s="265" t="s">
        <v>1550</v>
      </c>
      <c r="F314" s="171"/>
      <c r="G314" s="201"/>
      <c r="H314" s="201"/>
      <c r="I314" s="201"/>
      <c r="J314" s="200">
        <v>1</v>
      </c>
      <c r="K314" s="219" t="s">
        <v>101</v>
      </c>
      <c r="L314" s="18">
        <v>225</v>
      </c>
      <c r="M314" s="216" t="s">
        <v>101</v>
      </c>
      <c r="N314" s="18" t="s">
        <v>153</v>
      </c>
      <c r="O314" s="216"/>
      <c r="P314" s="216"/>
      <c r="Q314" s="219"/>
      <c r="R314" s="18">
        <f t="shared" si="89"/>
        <v>562.5</v>
      </c>
      <c r="S314" s="77">
        <v>2.5</v>
      </c>
      <c r="T314" s="77">
        <f t="shared" si="90"/>
        <v>680.625</v>
      </c>
      <c r="U314" s="77">
        <f t="shared" si="90"/>
        <v>3.0249999999999999</v>
      </c>
      <c r="V314" s="151">
        <v>0</v>
      </c>
      <c r="W314" s="47">
        <f t="shared" si="91"/>
        <v>562.5</v>
      </c>
      <c r="X314" s="495">
        <f t="shared" si="92"/>
        <v>2.5</v>
      </c>
      <c r="Y314" s="543">
        <v>1.1499999999999999</v>
      </c>
      <c r="Z314" s="30"/>
      <c r="AA314" s="30"/>
      <c r="AB314" s="30"/>
      <c r="AC314" s="30"/>
      <c r="AD314" s="30"/>
      <c r="AE314" s="30"/>
      <c r="AF314" s="30"/>
      <c r="AG314" s="48"/>
      <c r="AH314" s="120"/>
      <c r="AI314" s="23" t="s">
        <v>53</v>
      </c>
      <c r="AJ314" s="23"/>
      <c r="AK314" s="21"/>
      <c r="AL314" s="21"/>
      <c r="AM314" s="23"/>
      <c r="AN314" s="1"/>
      <c r="AO314" s="1"/>
    </row>
    <row r="315" spans="1:41" s="13" customFormat="1" ht="15.6" outlineLevel="2" x14ac:dyDescent="0.25">
      <c r="A315" s="36"/>
      <c r="B315" s="32">
        <v>8586014110895</v>
      </c>
      <c r="C315" s="44" t="s">
        <v>1551</v>
      </c>
      <c r="D315" s="16"/>
      <c r="E315" s="265" t="s">
        <v>1552</v>
      </c>
      <c r="F315" s="171"/>
      <c r="G315" s="201"/>
      <c r="H315" s="201"/>
      <c r="I315" s="201"/>
      <c r="J315" s="200">
        <v>1</v>
      </c>
      <c r="K315" s="219" t="s">
        <v>101</v>
      </c>
      <c r="L315" s="18">
        <v>200</v>
      </c>
      <c r="M315" s="216" t="s">
        <v>101</v>
      </c>
      <c r="N315" s="18" t="s">
        <v>153</v>
      </c>
      <c r="O315" s="216"/>
      <c r="P315" s="216"/>
      <c r="Q315" s="219"/>
      <c r="R315" s="18">
        <f t="shared" si="89"/>
        <v>340</v>
      </c>
      <c r="S315" s="77">
        <v>1.7</v>
      </c>
      <c r="T315" s="77">
        <f t="shared" si="90"/>
        <v>411.4</v>
      </c>
      <c r="U315" s="77">
        <f t="shared" si="90"/>
        <v>2.0569999999999999</v>
      </c>
      <c r="V315" s="151">
        <v>0</v>
      </c>
      <c r="W315" s="47">
        <f t="shared" si="91"/>
        <v>340</v>
      </c>
      <c r="X315" s="495">
        <f t="shared" si="92"/>
        <v>1.7</v>
      </c>
      <c r="Y315" s="543">
        <v>0.79</v>
      </c>
      <c r="Z315" s="30"/>
      <c r="AA315" s="30"/>
      <c r="AB315" s="30"/>
      <c r="AC315" s="30"/>
      <c r="AD315" s="30"/>
      <c r="AE315" s="30"/>
      <c r="AF315" s="30"/>
      <c r="AG315" s="48"/>
      <c r="AH315" s="120"/>
      <c r="AI315" s="23" t="s">
        <v>53</v>
      </c>
      <c r="AJ315" s="23"/>
      <c r="AK315" s="21"/>
      <c r="AL315" s="21"/>
      <c r="AM315" s="23"/>
      <c r="AN315" s="1"/>
      <c r="AO315" s="1"/>
    </row>
    <row r="316" spans="1:41" s="13" customFormat="1" ht="15.6" outlineLevel="2" x14ac:dyDescent="0.25">
      <c r="A316" s="36"/>
      <c r="B316" s="32">
        <v>8586014110901</v>
      </c>
      <c r="C316" s="44" t="s">
        <v>1553</v>
      </c>
      <c r="D316" s="16"/>
      <c r="E316" s="265" t="s">
        <v>1554</v>
      </c>
      <c r="F316" s="171"/>
      <c r="G316" s="201"/>
      <c r="H316" s="201"/>
      <c r="I316" s="201"/>
      <c r="J316" s="200">
        <v>1</v>
      </c>
      <c r="K316" s="219" t="s">
        <v>101</v>
      </c>
      <c r="L316" s="18">
        <v>200</v>
      </c>
      <c r="M316" s="216" t="s">
        <v>101</v>
      </c>
      <c r="N316" s="18" t="s">
        <v>153</v>
      </c>
      <c r="O316" s="216"/>
      <c r="P316" s="216"/>
      <c r="Q316" s="219"/>
      <c r="R316" s="18">
        <f t="shared" si="89"/>
        <v>380</v>
      </c>
      <c r="S316" s="77">
        <v>1.9</v>
      </c>
      <c r="T316" s="77">
        <f t="shared" si="90"/>
        <v>459.8</v>
      </c>
      <c r="U316" s="77">
        <f t="shared" si="90"/>
        <v>2.2989999999999999</v>
      </c>
      <c r="V316" s="151">
        <v>0</v>
      </c>
      <c r="W316" s="47">
        <f t="shared" si="91"/>
        <v>380</v>
      </c>
      <c r="X316" s="495">
        <f t="shared" si="92"/>
        <v>1.9</v>
      </c>
      <c r="Y316" s="543">
        <v>0.9</v>
      </c>
      <c r="Z316" s="30"/>
      <c r="AA316" s="30"/>
      <c r="AB316" s="30"/>
      <c r="AC316" s="30"/>
      <c r="AD316" s="30"/>
      <c r="AE316" s="30"/>
      <c r="AF316" s="30"/>
      <c r="AG316" s="48"/>
      <c r="AH316" s="120"/>
      <c r="AI316" s="23" t="s">
        <v>53</v>
      </c>
      <c r="AJ316" s="23"/>
      <c r="AK316" s="21"/>
      <c r="AL316" s="21"/>
      <c r="AM316" s="23"/>
      <c r="AN316" s="1"/>
      <c r="AO316" s="1"/>
    </row>
    <row r="317" spans="1:41" s="13" customFormat="1" ht="15.6" outlineLevel="2" x14ac:dyDescent="0.25">
      <c r="A317" s="36"/>
      <c r="B317" s="32">
        <v>9120051899833</v>
      </c>
      <c r="C317" s="44" t="s">
        <v>1555</v>
      </c>
      <c r="D317" s="16"/>
      <c r="E317" s="265" t="s">
        <v>1556</v>
      </c>
      <c r="F317" s="171"/>
      <c r="G317" s="201"/>
      <c r="H317" s="201"/>
      <c r="I317" s="201"/>
      <c r="J317" s="200">
        <v>1</v>
      </c>
      <c r="K317" s="219" t="s">
        <v>101</v>
      </c>
      <c r="L317" s="18">
        <v>200</v>
      </c>
      <c r="M317" s="216" t="s">
        <v>101</v>
      </c>
      <c r="N317" s="18" t="s">
        <v>153</v>
      </c>
      <c r="O317" s="216"/>
      <c r="P317" s="216"/>
      <c r="Q317" s="219"/>
      <c r="R317" s="18">
        <f t="shared" si="89"/>
        <v>980.00000000000011</v>
      </c>
      <c r="S317" s="77">
        <v>4.9000000000000004</v>
      </c>
      <c r="T317" s="77">
        <f t="shared" si="90"/>
        <v>1185.8000000000002</v>
      </c>
      <c r="U317" s="77">
        <f t="shared" si="90"/>
        <v>5.9290000000000003</v>
      </c>
      <c r="V317" s="151">
        <v>0</v>
      </c>
      <c r="W317" s="47">
        <f t="shared" si="91"/>
        <v>980.00000000000011</v>
      </c>
      <c r="X317" s="495">
        <f t="shared" si="92"/>
        <v>4.9000000000000004</v>
      </c>
      <c r="Y317" s="543">
        <v>2.2799999999999998</v>
      </c>
      <c r="Z317" s="30"/>
      <c r="AA317" s="30"/>
      <c r="AB317" s="30"/>
      <c r="AC317" s="30"/>
      <c r="AD317" s="30"/>
      <c r="AE317" s="30"/>
      <c r="AF317" s="30"/>
      <c r="AG317" s="48"/>
      <c r="AH317" s="120"/>
      <c r="AI317" s="23" t="s">
        <v>53</v>
      </c>
      <c r="AJ317" s="23"/>
      <c r="AK317" s="21"/>
      <c r="AL317" s="21"/>
      <c r="AM317" s="23"/>
      <c r="AN317" s="1"/>
      <c r="AO317" s="1"/>
    </row>
    <row r="318" spans="1:41" s="13" customFormat="1" ht="15.6" outlineLevel="2" x14ac:dyDescent="0.25">
      <c r="A318" s="36"/>
      <c r="B318" s="32">
        <v>9120051899840</v>
      </c>
      <c r="C318" s="44" t="s">
        <v>1557</v>
      </c>
      <c r="D318" s="16"/>
      <c r="E318" s="265" t="s">
        <v>1558</v>
      </c>
      <c r="G318" s="201"/>
      <c r="H318" s="201"/>
      <c r="I318" s="201"/>
      <c r="J318" s="200">
        <v>1</v>
      </c>
      <c r="K318" s="219" t="s">
        <v>101</v>
      </c>
      <c r="L318" s="18">
        <v>100</v>
      </c>
      <c r="M318" s="216" t="s">
        <v>101</v>
      </c>
      <c r="N318" s="18" t="s">
        <v>153</v>
      </c>
      <c r="O318" s="216"/>
      <c r="P318" s="216"/>
      <c r="Q318" s="219"/>
      <c r="R318" s="18">
        <f t="shared" si="89"/>
        <v>1340</v>
      </c>
      <c r="S318" s="77">
        <v>13.4</v>
      </c>
      <c r="T318" s="77">
        <f t="shared" si="90"/>
        <v>1621.3999999999999</v>
      </c>
      <c r="U318" s="77">
        <f t="shared" si="90"/>
        <v>16.213999999999999</v>
      </c>
      <c r="V318" s="151">
        <v>0</v>
      </c>
      <c r="W318" s="47">
        <f t="shared" si="91"/>
        <v>1340</v>
      </c>
      <c r="X318" s="495">
        <f t="shared" si="92"/>
        <v>13.4</v>
      </c>
      <c r="Y318" s="543">
        <v>6.23</v>
      </c>
      <c r="Z318" s="30"/>
      <c r="AA318" s="30"/>
      <c r="AB318" s="30"/>
      <c r="AC318" s="30"/>
      <c r="AD318" s="30"/>
      <c r="AE318" s="30"/>
      <c r="AF318" s="30"/>
      <c r="AG318" s="48"/>
      <c r="AH318" s="120"/>
      <c r="AI318" s="23" t="s">
        <v>53</v>
      </c>
      <c r="AJ318" s="23"/>
      <c r="AK318" s="21"/>
      <c r="AL318" s="21"/>
      <c r="AM318" s="23"/>
      <c r="AN318" s="1"/>
      <c r="AO318" s="1"/>
    </row>
    <row r="319" spans="1:41" s="13" customFormat="1" ht="15.6" outlineLevel="2" x14ac:dyDescent="0.25">
      <c r="A319" s="36"/>
      <c r="B319" s="32">
        <v>9120051899673</v>
      </c>
      <c r="C319" s="44" t="s">
        <v>1559</v>
      </c>
      <c r="D319" s="16"/>
      <c r="E319" s="265" t="s">
        <v>1560</v>
      </c>
      <c r="F319" s="171"/>
      <c r="G319" s="201"/>
      <c r="H319" s="201"/>
      <c r="I319" s="201"/>
      <c r="J319" s="200">
        <v>1</v>
      </c>
      <c r="K319" s="219" t="s">
        <v>101</v>
      </c>
      <c r="L319" s="18">
        <v>200</v>
      </c>
      <c r="M319" s="216" t="s">
        <v>101</v>
      </c>
      <c r="N319" s="18" t="s">
        <v>153</v>
      </c>
      <c r="O319" s="216"/>
      <c r="P319" s="216"/>
      <c r="Q319" s="219"/>
      <c r="R319" s="18">
        <f t="shared" si="89"/>
        <v>2160</v>
      </c>
      <c r="S319" s="77">
        <v>10.8</v>
      </c>
      <c r="T319" s="77">
        <f t="shared" si="90"/>
        <v>2613.6</v>
      </c>
      <c r="U319" s="77">
        <f t="shared" si="90"/>
        <v>13.068</v>
      </c>
      <c r="V319" s="151">
        <v>0</v>
      </c>
      <c r="W319" s="47">
        <f t="shared" si="91"/>
        <v>2160</v>
      </c>
      <c r="X319" s="495">
        <f t="shared" si="92"/>
        <v>10.8</v>
      </c>
      <c r="Y319" s="543">
        <v>5.0199999999999996</v>
      </c>
      <c r="Z319" s="30"/>
      <c r="AA319" s="30"/>
      <c r="AB319" s="30"/>
      <c r="AC319" s="30"/>
      <c r="AD319" s="30"/>
      <c r="AE319" s="30"/>
      <c r="AF319" s="30"/>
      <c r="AG319" s="48"/>
      <c r="AH319" s="120"/>
      <c r="AI319" s="23" t="s">
        <v>53</v>
      </c>
      <c r="AJ319" s="23"/>
      <c r="AK319" s="21"/>
      <c r="AL319" s="21"/>
      <c r="AM319" s="23"/>
      <c r="AN319" s="1"/>
      <c r="AO319" s="1"/>
    </row>
    <row r="320" spans="1:41" s="13" customFormat="1" ht="48" customHeight="1" outlineLevel="1" x14ac:dyDescent="0.25">
      <c r="A320" s="36"/>
      <c r="B320" s="393" t="s">
        <v>1561</v>
      </c>
      <c r="C320" s="393"/>
      <c r="D320" s="393"/>
      <c r="E320" s="394"/>
      <c r="F320" s="211"/>
      <c r="G320" s="211"/>
      <c r="H320" s="211"/>
      <c r="I320" s="211"/>
      <c r="J320" s="214"/>
      <c r="K320" s="214"/>
      <c r="L320" s="367"/>
      <c r="M320" s="368"/>
      <c r="N320" s="245"/>
      <c r="O320" s="368"/>
      <c r="P320" s="368"/>
      <c r="Q320" s="214"/>
      <c r="R320" s="38"/>
      <c r="S320" s="38"/>
      <c r="T320" s="38"/>
      <c r="U320" s="38"/>
      <c r="V320" s="154"/>
      <c r="W320" s="154"/>
      <c r="X320" s="154"/>
      <c r="Y320" s="38"/>
      <c r="Z320" s="38"/>
      <c r="AA320" s="38"/>
      <c r="AB320" s="38"/>
      <c r="AC320" s="38"/>
      <c r="AD320" s="38"/>
      <c r="AE320" s="38"/>
      <c r="AF320" s="38"/>
      <c r="AG320" s="40"/>
      <c r="AH320" s="215"/>
      <c r="AI320" s="202"/>
      <c r="AJ320" s="202"/>
      <c r="AK320" s="212"/>
      <c r="AL320" s="212"/>
      <c r="AM320" s="213"/>
      <c r="AN320" s="1"/>
      <c r="AO320" s="1"/>
    </row>
    <row r="321" spans="1:41" s="13" customFormat="1" ht="15.6" outlineLevel="2" x14ac:dyDescent="0.25">
      <c r="A321" s="36"/>
      <c r="B321" s="32" t="s">
        <v>1562</v>
      </c>
      <c r="C321" s="44" t="s">
        <v>1563</v>
      </c>
      <c r="D321" s="16"/>
      <c r="E321" s="265" t="s">
        <v>1564</v>
      </c>
      <c r="F321" s="171"/>
      <c r="G321" s="201"/>
      <c r="H321" s="201"/>
      <c r="I321" s="201"/>
      <c r="J321" s="200">
        <v>1</v>
      </c>
      <c r="K321" s="219" t="s">
        <v>101</v>
      </c>
      <c r="L321" s="18">
        <v>1</v>
      </c>
      <c r="M321" s="216" t="s">
        <v>101</v>
      </c>
      <c r="N321" s="18"/>
      <c r="O321" s="216"/>
      <c r="P321" s="216"/>
      <c r="Q321" s="219"/>
      <c r="R321" s="18">
        <f t="shared" ref="R321:R336" si="93">S321*L321</f>
        <v>24.4</v>
      </c>
      <c r="S321" s="77">
        <v>24.4</v>
      </c>
      <c r="T321" s="77">
        <f t="shared" ref="T321:U336" si="94">R321*1.21</f>
        <v>29.523999999999997</v>
      </c>
      <c r="U321" s="77">
        <f t="shared" si="94"/>
        <v>29.523999999999997</v>
      </c>
      <c r="V321" s="151">
        <v>0</v>
      </c>
      <c r="W321" s="47">
        <f t="shared" ref="W321:W336" si="95">X321*L321</f>
        <v>24.4</v>
      </c>
      <c r="X321" s="495">
        <f t="shared" ref="X321:X336" si="96">S321*(1-V321/100)</f>
        <v>24.4</v>
      </c>
      <c r="Y321" s="513">
        <v>17.399999999999999</v>
      </c>
      <c r="Z321" s="30"/>
      <c r="AA321" s="30"/>
      <c r="AB321" s="30"/>
      <c r="AC321" s="30"/>
      <c r="AD321" s="30"/>
      <c r="AE321" s="30"/>
      <c r="AF321" s="30"/>
      <c r="AG321" s="48"/>
      <c r="AH321" s="120"/>
      <c r="AI321" s="23" t="s">
        <v>53</v>
      </c>
      <c r="AJ321" s="23"/>
      <c r="AK321" s="21"/>
      <c r="AL321" s="21"/>
      <c r="AM321" s="23"/>
      <c r="AN321" s="1"/>
      <c r="AO321" s="1"/>
    </row>
    <row r="322" spans="1:41" s="13" customFormat="1" ht="15.6" outlineLevel="2" x14ac:dyDescent="0.25">
      <c r="A322" s="36"/>
      <c r="B322" s="32" t="s">
        <v>1565</v>
      </c>
      <c r="C322" s="44" t="s">
        <v>1566</v>
      </c>
      <c r="D322" s="16"/>
      <c r="E322" s="265" t="s">
        <v>1567</v>
      </c>
      <c r="F322" s="171"/>
      <c r="G322" s="201"/>
      <c r="H322" s="201"/>
      <c r="I322" s="201"/>
      <c r="J322" s="200">
        <v>1</v>
      </c>
      <c r="K322" s="219" t="s">
        <v>101</v>
      </c>
      <c r="L322" s="18">
        <v>1</v>
      </c>
      <c r="M322" s="216" t="s">
        <v>101</v>
      </c>
      <c r="N322" s="18"/>
      <c r="O322" s="216"/>
      <c r="P322" s="216"/>
      <c r="Q322" s="219"/>
      <c r="R322" s="18">
        <f t="shared" si="93"/>
        <v>25.8</v>
      </c>
      <c r="S322" s="77">
        <v>25.8</v>
      </c>
      <c r="T322" s="77">
        <f t="shared" si="94"/>
        <v>31.218</v>
      </c>
      <c r="U322" s="77">
        <f t="shared" si="94"/>
        <v>31.218</v>
      </c>
      <c r="V322" s="151">
        <v>0</v>
      </c>
      <c r="W322" s="47">
        <f t="shared" si="95"/>
        <v>25.8</v>
      </c>
      <c r="X322" s="495">
        <f t="shared" si="96"/>
        <v>25.8</v>
      </c>
      <c r="Y322" s="513">
        <v>18.399999999999999</v>
      </c>
      <c r="Z322" s="30"/>
      <c r="AA322" s="30"/>
      <c r="AB322" s="30"/>
      <c r="AC322" s="30"/>
      <c r="AD322" s="30"/>
      <c r="AE322" s="30"/>
      <c r="AF322" s="30"/>
      <c r="AG322" s="48"/>
      <c r="AH322" s="120"/>
      <c r="AI322" s="23" t="s">
        <v>53</v>
      </c>
      <c r="AJ322" s="23"/>
      <c r="AK322" s="21"/>
      <c r="AL322" s="21"/>
      <c r="AM322" s="23"/>
      <c r="AN322" s="1"/>
      <c r="AO322" s="1"/>
    </row>
    <row r="323" spans="1:41" s="13" customFormat="1" ht="15.6" outlineLevel="2" x14ac:dyDescent="0.25">
      <c r="A323" s="36"/>
      <c r="B323" s="32" t="s">
        <v>1568</v>
      </c>
      <c r="C323" s="44" t="s">
        <v>1569</v>
      </c>
      <c r="D323" s="16"/>
      <c r="E323" s="265" t="s">
        <v>1570</v>
      </c>
      <c r="F323" s="171"/>
      <c r="G323" s="201"/>
      <c r="H323" s="201"/>
      <c r="I323" s="201"/>
      <c r="J323" s="200">
        <v>1</v>
      </c>
      <c r="K323" s="219" t="s">
        <v>101</v>
      </c>
      <c r="L323" s="18">
        <v>1</v>
      </c>
      <c r="M323" s="216" t="s">
        <v>101</v>
      </c>
      <c r="N323" s="18"/>
      <c r="O323" s="216"/>
      <c r="P323" s="216"/>
      <c r="Q323" s="219"/>
      <c r="R323" s="18">
        <f t="shared" si="93"/>
        <v>27.4</v>
      </c>
      <c r="S323" s="77">
        <v>27.4</v>
      </c>
      <c r="T323" s="77">
        <f t="shared" si="94"/>
        <v>33.153999999999996</v>
      </c>
      <c r="U323" s="77">
        <f t="shared" si="94"/>
        <v>33.153999999999996</v>
      </c>
      <c r="V323" s="151">
        <v>0</v>
      </c>
      <c r="W323" s="47">
        <f t="shared" si="95"/>
        <v>27.4</v>
      </c>
      <c r="X323" s="495">
        <f t="shared" si="96"/>
        <v>27.4</v>
      </c>
      <c r="Y323" s="513">
        <v>19.600000000000001</v>
      </c>
      <c r="Z323" s="30"/>
      <c r="AA323" s="30"/>
      <c r="AB323" s="30"/>
      <c r="AC323" s="30"/>
      <c r="AD323" s="30"/>
      <c r="AE323" s="30"/>
      <c r="AF323" s="30"/>
      <c r="AG323" s="48"/>
      <c r="AH323" s="120"/>
      <c r="AI323" s="23" t="s">
        <v>53</v>
      </c>
      <c r="AJ323" s="23"/>
      <c r="AK323" s="21"/>
      <c r="AL323" s="21"/>
      <c r="AM323" s="23"/>
      <c r="AN323" s="1"/>
      <c r="AO323" s="1"/>
    </row>
    <row r="324" spans="1:41" s="13" customFormat="1" ht="15.6" outlineLevel="2" x14ac:dyDescent="0.25">
      <c r="A324" s="36"/>
      <c r="B324" s="32" t="s">
        <v>1571</v>
      </c>
      <c r="C324" s="44" t="s">
        <v>1572</v>
      </c>
      <c r="D324" s="16"/>
      <c r="E324" s="265" t="s">
        <v>1573</v>
      </c>
      <c r="F324" s="171"/>
      <c r="G324" s="201"/>
      <c r="H324" s="201"/>
      <c r="I324" s="201"/>
      <c r="J324" s="200">
        <v>1</v>
      </c>
      <c r="K324" s="219" t="s">
        <v>101</v>
      </c>
      <c r="L324" s="18">
        <v>1</v>
      </c>
      <c r="M324" s="216" t="s">
        <v>101</v>
      </c>
      <c r="N324" s="18"/>
      <c r="O324" s="216"/>
      <c r="P324" s="216"/>
      <c r="Q324" s="219"/>
      <c r="R324" s="18">
        <f t="shared" si="93"/>
        <v>29.3</v>
      </c>
      <c r="S324" s="77">
        <v>29.3</v>
      </c>
      <c r="T324" s="77">
        <f t="shared" si="94"/>
        <v>35.453000000000003</v>
      </c>
      <c r="U324" s="77">
        <f t="shared" si="94"/>
        <v>35.453000000000003</v>
      </c>
      <c r="V324" s="151">
        <v>0</v>
      </c>
      <c r="W324" s="47">
        <f t="shared" si="95"/>
        <v>29.3</v>
      </c>
      <c r="X324" s="495">
        <f t="shared" si="96"/>
        <v>29.3</v>
      </c>
      <c r="Y324" s="513">
        <v>20.9</v>
      </c>
      <c r="Z324" s="30"/>
      <c r="AA324" s="30"/>
      <c r="AB324" s="30"/>
      <c r="AC324" s="30"/>
      <c r="AD324" s="30"/>
      <c r="AE324" s="30"/>
      <c r="AF324" s="30"/>
      <c r="AG324" s="48"/>
      <c r="AH324" s="120"/>
      <c r="AI324" s="23" t="s">
        <v>53</v>
      </c>
      <c r="AJ324" s="23"/>
      <c r="AK324" s="21"/>
      <c r="AL324" s="21"/>
      <c r="AM324" s="23"/>
      <c r="AN324" s="1"/>
      <c r="AO324" s="1"/>
    </row>
    <row r="325" spans="1:41" s="13" customFormat="1" ht="15.6" outlineLevel="2" x14ac:dyDescent="0.25">
      <c r="A325" s="36"/>
      <c r="B325" s="32" t="s">
        <v>1574</v>
      </c>
      <c r="C325" s="44" t="s">
        <v>1575</v>
      </c>
      <c r="D325" s="16"/>
      <c r="E325" s="265" t="s">
        <v>1576</v>
      </c>
      <c r="F325" s="171"/>
      <c r="G325" s="201"/>
      <c r="H325" s="201"/>
      <c r="I325" s="201"/>
      <c r="J325" s="200">
        <v>1</v>
      </c>
      <c r="K325" s="219" t="s">
        <v>101</v>
      </c>
      <c r="L325" s="18">
        <v>1</v>
      </c>
      <c r="M325" s="216" t="s">
        <v>101</v>
      </c>
      <c r="N325" s="18"/>
      <c r="O325" s="216"/>
      <c r="P325" s="216"/>
      <c r="Q325" s="219"/>
      <c r="R325" s="18">
        <f t="shared" si="93"/>
        <v>31.4</v>
      </c>
      <c r="S325" s="77">
        <v>31.4</v>
      </c>
      <c r="T325" s="77">
        <f t="shared" si="94"/>
        <v>37.994</v>
      </c>
      <c r="U325" s="77">
        <f t="shared" si="94"/>
        <v>37.994</v>
      </c>
      <c r="V325" s="151">
        <v>0</v>
      </c>
      <c r="W325" s="47">
        <f t="shared" si="95"/>
        <v>31.4</v>
      </c>
      <c r="X325" s="495">
        <f t="shared" si="96"/>
        <v>31.4</v>
      </c>
      <c r="Y325" s="513">
        <v>22.4</v>
      </c>
      <c r="Z325" s="30"/>
      <c r="AA325" s="30"/>
      <c r="AB325" s="30"/>
      <c r="AC325" s="30"/>
      <c r="AD325" s="30"/>
      <c r="AE325" s="30"/>
      <c r="AF325" s="30"/>
      <c r="AG325" s="48"/>
      <c r="AH325" s="120"/>
      <c r="AI325" s="23" t="s">
        <v>53</v>
      </c>
      <c r="AJ325" s="23"/>
      <c r="AK325" s="21"/>
      <c r="AL325" s="21"/>
      <c r="AM325" s="23"/>
      <c r="AN325" s="1"/>
      <c r="AO325" s="1"/>
    </row>
    <row r="326" spans="1:41" s="13" customFormat="1" ht="15.6" customHeight="1" outlineLevel="2" x14ac:dyDescent="0.25">
      <c r="A326" s="36"/>
      <c r="B326" s="32" t="s">
        <v>1577</v>
      </c>
      <c r="C326" s="44" t="s">
        <v>1578</v>
      </c>
      <c r="D326" s="16"/>
      <c r="E326" s="265" t="s">
        <v>1579</v>
      </c>
      <c r="F326" s="171"/>
      <c r="G326" s="201"/>
      <c r="H326" s="201"/>
      <c r="I326" s="201"/>
      <c r="J326" s="200">
        <v>1</v>
      </c>
      <c r="K326" s="219" t="s">
        <v>101</v>
      </c>
      <c r="L326" s="18">
        <v>1</v>
      </c>
      <c r="M326" s="216" t="s">
        <v>101</v>
      </c>
      <c r="N326" s="18"/>
      <c r="O326" s="216"/>
      <c r="P326" s="216"/>
      <c r="Q326" s="219"/>
      <c r="R326" s="18">
        <f t="shared" si="93"/>
        <v>33.200000000000003</v>
      </c>
      <c r="S326" s="77">
        <v>33.200000000000003</v>
      </c>
      <c r="T326" s="77">
        <f t="shared" si="94"/>
        <v>40.172000000000004</v>
      </c>
      <c r="U326" s="77">
        <f t="shared" si="94"/>
        <v>40.172000000000004</v>
      </c>
      <c r="V326" s="151">
        <v>0</v>
      </c>
      <c r="W326" s="47">
        <f t="shared" si="95"/>
        <v>33.200000000000003</v>
      </c>
      <c r="X326" s="495">
        <f t="shared" si="96"/>
        <v>33.200000000000003</v>
      </c>
      <c r="Y326" s="513">
        <v>23.7</v>
      </c>
      <c r="Z326" s="30"/>
      <c r="AA326" s="30"/>
      <c r="AB326" s="30"/>
      <c r="AC326" s="30"/>
      <c r="AD326" s="30"/>
      <c r="AE326" s="30"/>
      <c r="AF326" s="30"/>
      <c r="AG326" s="48"/>
      <c r="AH326" s="120"/>
      <c r="AI326" s="23" t="s">
        <v>53</v>
      </c>
      <c r="AJ326" s="23"/>
      <c r="AK326" s="21"/>
      <c r="AL326" s="21"/>
      <c r="AM326" s="23"/>
      <c r="AN326" s="1"/>
      <c r="AO326" s="1"/>
    </row>
    <row r="327" spans="1:41" s="13" customFormat="1" ht="15.6" customHeight="1" outlineLevel="2" x14ac:dyDescent="0.25">
      <c r="A327" s="36"/>
      <c r="B327" s="32" t="s">
        <v>1580</v>
      </c>
      <c r="C327" s="44" t="s">
        <v>1581</v>
      </c>
      <c r="D327" s="16"/>
      <c r="E327" s="265" t="s">
        <v>1582</v>
      </c>
      <c r="F327" s="171"/>
      <c r="G327" s="201"/>
      <c r="H327" s="201"/>
      <c r="I327" s="201"/>
      <c r="J327" s="200">
        <v>1</v>
      </c>
      <c r="K327" s="219" t="s">
        <v>101</v>
      </c>
      <c r="L327" s="18">
        <v>1</v>
      </c>
      <c r="M327" s="216" t="s">
        <v>101</v>
      </c>
      <c r="N327" s="18"/>
      <c r="O327" s="216"/>
      <c r="P327" s="216"/>
      <c r="Q327" s="219"/>
      <c r="R327" s="18">
        <f t="shared" si="93"/>
        <v>34.200000000000003</v>
      </c>
      <c r="S327" s="77">
        <v>34.200000000000003</v>
      </c>
      <c r="T327" s="77">
        <f t="shared" si="94"/>
        <v>41.382000000000005</v>
      </c>
      <c r="U327" s="77">
        <f t="shared" si="94"/>
        <v>41.382000000000005</v>
      </c>
      <c r="V327" s="151">
        <v>0</v>
      </c>
      <c r="W327" s="47">
        <f t="shared" si="95"/>
        <v>34.200000000000003</v>
      </c>
      <c r="X327" s="495">
        <f t="shared" si="96"/>
        <v>34.200000000000003</v>
      </c>
      <c r="Y327" s="513">
        <v>24.4</v>
      </c>
      <c r="Z327" s="30"/>
      <c r="AA327" s="30"/>
      <c r="AB327" s="30"/>
      <c r="AC327" s="30"/>
      <c r="AD327" s="30"/>
      <c r="AE327" s="30"/>
      <c r="AF327" s="30"/>
      <c r="AG327" s="48"/>
      <c r="AH327" s="120"/>
      <c r="AI327" s="23" t="s">
        <v>53</v>
      </c>
      <c r="AJ327" s="23"/>
      <c r="AK327" s="21"/>
      <c r="AL327" s="21"/>
      <c r="AM327" s="23"/>
      <c r="AN327" s="1"/>
      <c r="AO327" s="1"/>
    </row>
    <row r="328" spans="1:41" s="13" customFormat="1" ht="15.6" customHeight="1" outlineLevel="2" x14ac:dyDescent="0.25">
      <c r="A328" s="36"/>
      <c r="B328" s="32" t="s">
        <v>1583</v>
      </c>
      <c r="C328" s="44" t="s">
        <v>1584</v>
      </c>
      <c r="D328" s="16"/>
      <c r="E328" s="265" t="s">
        <v>1585</v>
      </c>
      <c r="F328" s="171"/>
      <c r="G328" s="201"/>
      <c r="H328" s="201"/>
      <c r="I328" s="201"/>
      <c r="J328" s="200">
        <v>1</v>
      </c>
      <c r="K328" s="219" t="s">
        <v>101</v>
      </c>
      <c r="L328" s="18">
        <v>1</v>
      </c>
      <c r="M328" s="216" t="s">
        <v>101</v>
      </c>
      <c r="N328" s="18"/>
      <c r="O328" s="216"/>
      <c r="P328" s="216"/>
      <c r="Q328" s="219"/>
      <c r="R328" s="18">
        <f t="shared" si="93"/>
        <v>35.4</v>
      </c>
      <c r="S328" s="77">
        <v>35.4</v>
      </c>
      <c r="T328" s="77">
        <f t="shared" si="94"/>
        <v>42.833999999999996</v>
      </c>
      <c r="U328" s="77">
        <f t="shared" si="94"/>
        <v>42.833999999999996</v>
      </c>
      <c r="V328" s="151">
        <v>0</v>
      </c>
      <c r="W328" s="47">
        <f t="shared" si="95"/>
        <v>35.4</v>
      </c>
      <c r="X328" s="495">
        <f t="shared" si="96"/>
        <v>35.4</v>
      </c>
      <c r="Y328" s="513">
        <v>25.3</v>
      </c>
      <c r="Z328" s="30"/>
      <c r="AA328" s="30"/>
      <c r="AB328" s="30"/>
      <c r="AC328" s="30"/>
      <c r="AD328" s="30"/>
      <c r="AE328" s="30"/>
      <c r="AF328" s="30"/>
      <c r="AG328" s="48"/>
      <c r="AH328" s="120"/>
      <c r="AI328" s="23" t="s">
        <v>53</v>
      </c>
      <c r="AJ328" s="23"/>
      <c r="AK328" s="21"/>
      <c r="AL328" s="21"/>
      <c r="AM328" s="23"/>
      <c r="AN328" s="1"/>
      <c r="AO328" s="1"/>
    </row>
    <row r="329" spans="1:41" s="13" customFormat="1" ht="15.6" customHeight="1" outlineLevel="2" x14ac:dyDescent="0.25">
      <c r="A329" s="36"/>
      <c r="B329" s="32" t="s">
        <v>1586</v>
      </c>
      <c r="C329" s="44" t="s">
        <v>1587</v>
      </c>
      <c r="D329" s="16"/>
      <c r="E329" s="265" t="s">
        <v>1588</v>
      </c>
      <c r="F329" s="171"/>
      <c r="G329" s="201"/>
      <c r="H329" s="201"/>
      <c r="I329" s="201"/>
      <c r="J329" s="200">
        <v>1</v>
      </c>
      <c r="K329" s="219" t="s">
        <v>101</v>
      </c>
      <c r="L329" s="18">
        <v>1</v>
      </c>
      <c r="M329" s="216" t="s">
        <v>101</v>
      </c>
      <c r="N329" s="18"/>
      <c r="O329" s="216"/>
      <c r="P329" s="216"/>
      <c r="Q329" s="219"/>
      <c r="R329" s="18">
        <f t="shared" si="93"/>
        <v>38.200000000000003</v>
      </c>
      <c r="S329" s="77">
        <v>38.200000000000003</v>
      </c>
      <c r="T329" s="77">
        <f t="shared" si="94"/>
        <v>46.222000000000001</v>
      </c>
      <c r="U329" s="77">
        <f t="shared" si="94"/>
        <v>46.222000000000001</v>
      </c>
      <c r="V329" s="151">
        <v>0</v>
      </c>
      <c r="W329" s="47">
        <f t="shared" si="95"/>
        <v>38.200000000000003</v>
      </c>
      <c r="X329" s="495">
        <f t="shared" si="96"/>
        <v>38.200000000000003</v>
      </c>
      <c r="Y329" s="513">
        <v>27.3</v>
      </c>
      <c r="Z329" s="30"/>
      <c r="AA329" s="30"/>
      <c r="AB329" s="30"/>
      <c r="AC329" s="30"/>
      <c r="AD329" s="30"/>
      <c r="AE329" s="30"/>
      <c r="AF329" s="30"/>
      <c r="AG329" s="48"/>
      <c r="AH329" s="120"/>
      <c r="AI329" s="23" t="s">
        <v>53</v>
      </c>
      <c r="AJ329" s="23"/>
      <c r="AK329" s="21"/>
      <c r="AL329" s="21"/>
      <c r="AM329" s="23"/>
      <c r="AN329" s="1"/>
      <c r="AO329" s="1"/>
    </row>
    <row r="330" spans="1:41" s="13" customFormat="1" ht="15.6" customHeight="1" outlineLevel="2" x14ac:dyDescent="0.25">
      <c r="A330" s="36"/>
      <c r="B330" s="32" t="s">
        <v>1589</v>
      </c>
      <c r="C330" s="44" t="s">
        <v>1590</v>
      </c>
      <c r="D330" s="16"/>
      <c r="E330" s="265" t="s">
        <v>1591</v>
      </c>
      <c r="F330" s="171"/>
      <c r="G330" s="201"/>
      <c r="H330" s="201"/>
      <c r="I330" s="201"/>
      <c r="J330" s="200">
        <v>1</v>
      </c>
      <c r="K330" s="219" t="s">
        <v>101</v>
      </c>
      <c r="L330" s="18">
        <v>1</v>
      </c>
      <c r="M330" s="216" t="s">
        <v>101</v>
      </c>
      <c r="N330" s="18"/>
      <c r="O330" s="216"/>
      <c r="P330" s="216"/>
      <c r="Q330" s="219"/>
      <c r="R330" s="18">
        <f t="shared" si="93"/>
        <v>42.1</v>
      </c>
      <c r="S330" s="77">
        <v>42.1</v>
      </c>
      <c r="T330" s="77">
        <f t="shared" si="94"/>
        <v>50.941000000000003</v>
      </c>
      <c r="U330" s="77">
        <f t="shared" si="94"/>
        <v>50.941000000000003</v>
      </c>
      <c r="V330" s="151">
        <v>0</v>
      </c>
      <c r="W330" s="47">
        <f t="shared" si="95"/>
        <v>42.1</v>
      </c>
      <c r="X330" s="495">
        <f t="shared" si="96"/>
        <v>42.1</v>
      </c>
      <c r="Y330" s="513">
        <v>30.1</v>
      </c>
      <c r="Z330" s="30"/>
      <c r="AA330" s="30"/>
      <c r="AB330" s="30"/>
      <c r="AC330" s="30"/>
      <c r="AD330" s="30"/>
      <c r="AE330" s="30"/>
      <c r="AF330" s="30"/>
      <c r="AG330" s="48"/>
      <c r="AH330" s="120"/>
      <c r="AI330" s="23" t="s">
        <v>53</v>
      </c>
      <c r="AJ330" s="23"/>
      <c r="AK330" s="21"/>
      <c r="AL330" s="21"/>
      <c r="AM330" s="23"/>
      <c r="AN330" s="1"/>
      <c r="AO330" s="1"/>
    </row>
    <row r="331" spans="1:41" s="13" customFormat="1" ht="15.6" customHeight="1" outlineLevel="2" x14ac:dyDescent="0.25">
      <c r="A331" s="36"/>
      <c r="B331" s="32" t="s">
        <v>1592</v>
      </c>
      <c r="C331" s="44" t="s">
        <v>1593</v>
      </c>
      <c r="D331" s="16"/>
      <c r="E331" s="265" t="s">
        <v>1594</v>
      </c>
      <c r="F331" s="171"/>
      <c r="G331" s="201"/>
      <c r="H331" s="201"/>
      <c r="I331" s="201"/>
      <c r="J331" s="200">
        <v>1</v>
      </c>
      <c r="K331" s="219" t="s">
        <v>101</v>
      </c>
      <c r="L331" s="18">
        <v>1</v>
      </c>
      <c r="M331" s="216" t="s">
        <v>101</v>
      </c>
      <c r="N331" s="18"/>
      <c r="O331" s="216"/>
      <c r="P331" s="216"/>
      <c r="Q331" s="219"/>
      <c r="R331" s="18">
        <f t="shared" si="93"/>
        <v>45.9</v>
      </c>
      <c r="S331" s="77">
        <v>45.9</v>
      </c>
      <c r="T331" s="77">
        <f t="shared" si="94"/>
        <v>55.538999999999994</v>
      </c>
      <c r="U331" s="77">
        <f t="shared" si="94"/>
        <v>55.538999999999994</v>
      </c>
      <c r="V331" s="151">
        <v>0</v>
      </c>
      <c r="W331" s="47">
        <f t="shared" si="95"/>
        <v>45.9</v>
      </c>
      <c r="X331" s="495">
        <f t="shared" si="96"/>
        <v>45.9</v>
      </c>
      <c r="Y331" s="513">
        <v>32.799999999999997</v>
      </c>
      <c r="Z331" s="30"/>
      <c r="AA331" s="30"/>
      <c r="AB331" s="30"/>
      <c r="AC331" s="30"/>
      <c r="AD331" s="30"/>
      <c r="AE331" s="30"/>
      <c r="AF331" s="30"/>
      <c r="AG331" s="48"/>
      <c r="AH331" s="120"/>
      <c r="AI331" s="23" t="s">
        <v>53</v>
      </c>
      <c r="AJ331" s="23"/>
      <c r="AK331" s="21"/>
      <c r="AL331" s="21"/>
      <c r="AM331" s="23"/>
      <c r="AN331" s="1"/>
      <c r="AO331" s="1"/>
    </row>
    <row r="332" spans="1:41" s="13" customFormat="1" ht="15.6" customHeight="1" outlineLevel="2" x14ac:dyDescent="0.25">
      <c r="A332" s="36"/>
      <c r="B332" s="32" t="s">
        <v>1595</v>
      </c>
      <c r="C332" s="44" t="s">
        <v>1596</v>
      </c>
      <c r="D332" s="16"/>
      <c r="E332" s="265" t="s">
        <v>1597</v>
      </c>
      <c r="F332" s="171"/>
      <c r="G332" s="201"/>
      <c r="H332" s="201"/>
      <c r="I332" s="201"/>
      <c r="J332" s="200">
        <v>1</v>
      </c>
      <c r="K332" s="219" t="s">
        <v>101</v>
      </c>
      <c r="L332" s="18">
        <v>1</v>
      </c>
      <c r="M332" s="216" t="s">
        <v>101</v>
      </c>
      <c r="N332" s="18"/>
      <c r="O332" s="216"/>
      <c r="P332" s="216"/>
      <c r="Q332" s="219"/>
      <c r="R332" s="18">
        <f t="shared" si="93"/>
        <v>49.8</v>
      </c>
      <c r="S332" s="77">
        <v>49.8</v>
      </c>
      <c r="T332" s="77">
        <f t="shared" si="94"/>
        <v>60.257999999999996</v>
      </c>
      <c r="U332" s="77">
        <f t="shared" si="94"/>
        <v>60.257999999999996</v>
      </c>
      <c r="V332" s="151">
        <v>0</v>
      </c>
      <c r="W332" s="47">
        <f t="shared" si="95"/>
        <v>49.8</v>
      </c>
      <c r="X332" s="495">
        <f t="shared" si="96"/>
        <v>49.8</v>
      </c>
      <c r="Y332" s="513">
        <v>35.6</v>
      </c>
      <c r="Z332" s="30"/>
      <c r="AA332" s="30"/>
      <c r="AB332" s="30"/>
      <c r="AC332" s="30"/>
      <c r="AD332" s="30"/>
      <c r="AE332" s="30"/>
      <c r="AF332" s="30"/>
      <c r="AG332" s="48"/>
      <c r="AH332" s="120"/>
      <c r="AI332" s="23" t="s">
        <v>53</v>
      </c>
      <c r="AJ332" s="23"/>
      <c r="AK332" s="21"/>
      <c r="AL332" s="21"/>
      <c r="AM332" s="23"/>
      <c r="AN332" s="1"/>
      <c r="AO332" s="1"/>
    </row>
    <row r="333" spans="1:41" s="13" customFormat="1" ht="15.6" customHeight="1" outlineLevel="2" x14ac:dyDescent="0.25">
      <c r="A333" s="36"/>
      <c r="B333" s="32" t="s">
        <v>1598</v>
      </c>
      <c r="C333" s="44" t="s">
        <v>1599</v>
      </c>
      <c r="D333" s="16"/>
      <c r="E333" s="265" t="s">
        <v>1600</v>
      </c>
      <c r="F333" s="171"/>
      <c r="G333" s="201"/>
      <c r="H333" s="201"/>
      <c r="I333" s="201"/>
      <c r="J333" s="200">
        <v>1</v>
      </c>
      <c r="K333" s="219" t="s">
        <v>101</v>
      </c>
      <c r="L333" s="18">
        <v>1</v>
      </c>
      <c r="M333" s="216" t="s">
        <v>101</v>
      </c>
      <c r="N333" s="18"/>
      <c r="O333" s="216"/>
      <c r="P333" s="216"/>
      <c r="Q333" s="219"/>
      <c r="R333" s="18">
        <f t="shared" si="93"/>
        <v>54</v>
      </c>
      <c r="S333" s="77">
        <v>54</v>
      </c>
      <c r="T333" s="77">
        <f t="shared" si="94"/>
        <v>65.34</v>
      </c>
      <c r="U333" s="77">
        <f t="shared" si="94"/>
        <v>65.34</v>
      </c>
      <c r="V333" s="151">
        <v>0</v>
      </c>
      <c r="W333" s="47">
        <f t="shared" si="95"/>
        <v>54</v>
      </c>
      <c r="X333" s="495">
        <f t="shared" si="96"/>
        <v>54</v>
      </c>
      <c r="Y333" s="513">
        <v>38.6</v>
      </c>
      <c r="Z333" s="30"/>
      <c r="AA333" s="30"/>
      <c r="AB333" s="30"/>
      <c r="AC333" s="30"/>
      <c r="AD333" s="30"/>
      <c r="AE333" s="30"/>
      <c r="AF333" s="30"/>
      <c r="AG333" s="48"/>
      <c r="AH333" s="120"/>
      <c r="AI333" s="23" t="s">
        <v>53</v>
      </c>
      <c r="AJ333" s="23"/>
      <c r="AK333" s="21"/>
      <c r="AL333" s="21"/>
      <c r="AM333" s="23"/>
      <c r="AN333" s="1"/>
      <c r="AO333" s="1"/>
    </row>
    <row r="334" spans="1:41" s="13" customFormat="1" ht="15.6" customHeight="1" outlineLevel="2" x14ac:dyDescent="0.25">
      <c r="A334" s="36"/>
      <c r="B334" s="32" t="s">
        <v>1601</v>
      </c>
      <c r="C334" s="44" t="s">
        <v>1602</v>
      </c>
      <c r="D334" s="16"/>
      <c r="E334" s="265" t="s">
        <v>1603</v>
      </c>
      <c r="F334" s="171"/>
      <c r="G334" s="201"/>
      <c r="H334" s="201"/>
      <c r="I334" s="201"/>
      <c r="J334" s="200">
        <v>1</v>
      </c>
      <c r="K334" s="219" t="s">
        <v>101</v>
      </c>
      <c r="L334" s="18">
        <v>1</v>
      </c>
      <c r="M334" s="216" t="s">
        <v>101</v>
      </c>
      <c r="N334" s="18"/>
      <c r="O334" s="216"/>
      <c r="P334" s="216"/>
      <c r="Q334" s="219"/>
      <c r="R334" s="18">
        <f t="shared" si="93"/>
        <v>58.8</v>
      </c>
      <c r="S334" s="77">
        <v>58.8</v>
      </c>
      <c r="T334" s="77">
        <f t="shared" si="94"/>
        <v>71.147999999999996</v>
      </c>
      <c r="U334" s="77">
        <f t="shared" si="94"/>
        <v>71.147999999999996</v>
      </c>
      <c r="V334" s="151">
        <v>0</v>
      </c>
      <c r="W334" s="47">
        <f t="shared" si="95"/>
        <v>58.8</v>
      </c>
      <c r="X334" s="495">
        <f t="shared" si="96"/>
        <v>58.8</v>
      </c>
      <c r="Y334" s="513">
        <v>42</v>
      </c>
      <c r="Z334" s="30"/>
      <c r="AA334" s="30"/>
      <c r="AB334" s="30"/>
      <c r="AC334" s="30"/>
      <c r="AD334" s="30"/>
      <c r="AE334" s="30"/>
      <c r="AF334" s="30"/>
      <c r="AG334" s="48"/>
      <c r="AH334" s="120"/>
      <c r="AI334" s="23" t="s">
        <v>53</v>
      </c>
      <c r="AJ334" s="23"/>
      <c r="AK334" s="21"/>
      <c r="AL334" s="21"/>
      <c r="AM334" s="23"/>
      <c r="AN334" s="1"/>
      <c r="AO334" s="1"/>
    </row>
    <row r="335" spans="1:41" s="13" customFormat="1" ht="15.6" customHeight="1" outlineLevel="2" x14ac:dyDescent="0.25">
      <c r="A335" s="36"/>
      <c r="B335" s="32" t="s">
        <v>1604</v>
      </c>
      <c r="C335" s="44" t="s">
        <v>1605</v>
      </c>
      <c r="D335" s="16"/>
      <c r="E335" s="265" t="s">
        <v>1606</v>
      </c>
      <c r="G335" s="201"/>
      <c r="H335" s="201"/>
      <c r="I335" s="201"/>
      <c r="J335" s="200">
        <v>1</v>
      </c>
      <c r="K335" s="219" t="s">
        <v>101</v>
      </c>
      <c r="L335" s="18">
        <v>1</v>
      </c>
      <c r="M335" s="216" t="s">
        <v>101</v>
      </c>
      <c r="N335" s="18"/>
      <c r="O335" s="216"/>
      <c r="P335" s="216"/>
      <c r="Q335" s="219"/>
      <c r="R335" s="18">
        <f t="shared" si="93"/>
        <v>63.6</v>
      </c>
      <c r="S335" s="77">
        <v>63.6</v>
      </c>
      <c r="T335" s="77">
        <f t="shared" si="94"/>
        <v>76.956000000000003</v>
      </c>
      <c r="U335" s="77">
        <f t="shared" si="94"/>
        <v>76.956000000000003</v>
      </c>
      <c r="V335" s="151">
        <v>0</v>
      </c>
      <c r="W335" s="47">
        <f t="shared" si="95"/>
        <v>63.6</v>
      </c>
      <c r="X335" s="495">
        <f t="shared" si="96"/>
        <v>63.6</v>
      </c>
      <c r="Y335" s="513">
        <v>45.4</v>
      </c>
      <c r="Z335" s="30"/>
      <c r="AA335" s="30"/>
      <c r="AB335" s="30"/>
      <c r="AC335" s="30"/>
      <c r="AD335" s="30"/>
      <c r="AE335" s="30"/>
      <c r="AF335" s="30"/>
      <c r="AG335" s="48"/>
      <c r="AH335" s="120"/>
      <c r="AI335" s="23" t="s">
        <v>53</v>
      </c>
      <c r="AJ335" s="23"/>
      <c r="AK335" s="21"/>
      <c r="AL335" s="21"/>
      <c r="AM335" s="23"/>
      <c r="AN335" s="1"/>
      <c r="AO335" s="1"/>
    </row>
    <row r="336" spans="1:41" s="13" customFormat="1" ht="15.6" customHeight="1" outlineLevel="2" x14ac:dyDescent="0.25">
      <c r="A336" s="36"/>
      <c r="B336" s="32" t="s">
        <v>1607</v>
      </c>
      <c r="C336" s="44" t="s">
        <v>1608</v>
      </c>
      <c r="D336" s="16"/>
      <c r="E336" s="265" t="s">
        <v>1609</v>
      </c>
      <c r="F336" s="171"/>
      <c r="G336" s="201"/>
      <c r="H336" s="201"/>
      <c r="I336" s="201"/>
      <c r="J336" s="200">
        <v>1</v>
      </c>
      <c r="K336" s="219" t="s">
        <v>101</v>
      </c>
      <c r="L336" s="18">
        <v>1</v>
      </c>
      <c r="M336" s="216" t="s">
        <v>101</v>
      </c>
      <c r="N336" s="18"/>
      <c r="O336" s="216"/>
      <c r="P336" s="216"/>
      <c r="Q336" s="219"/>
      <c r="R336" s="18">
        <f t="shared" si="93"/>
        <v>68.599999999999994</v>
      </c>
      <c r="S336" s="77">
        <v>68.599999999999994</v>
      </c>
      <c r="T336" s="77">
        <f t="shared" si="94"/>
        <v>83.005999999999986</v>
      </c>
      <c r="U336" s="77">
        <f t="shared" si="94"/>
        <v>83.005999999999986</v>
      </c>
      <c r="V336" s="151">
        <v>0</v>
      </c>
      <c r="W336" s="47">
        <f t="shared" si="95"/>
        <v>68.599999999999994</v>
      </c>
      <c r="X336" s="495">
        <f t="shared" si="96"/>
        <v>68.599999999999994</v>
      </c>
      <c r="Y336" s="513">
        <v>49</v>
      </c>
      <c r="Z336" s="30"/>
      <c r="AA336" s="30"/>
      <c r="AB336" s="30"/>
      <c r="AC336" s="30"/>
      <c r="AD336" s="30"/>
      <c r="AE336" s="30"/>
      <c r="AF336" s="30"/>
      <c r="AG336" s="48"/>
      <c r="AH336" s="120"/>
      <c r="AI336" s="23" t="s">
        <v>53</v>
      </c>
      <c r="AJ336" s="23"/>
      <c r="AK336" s="21"/>
      <c r="AL336" s="21"/>
      <c r="AM336" s="23"/>
      <c r="AN336" s="1"/>
      <c r="AO336" s="1"/>
    </row>
    <row r="337" spans="1:41" s="13" customFormat="1" ht="59.4" customHeight="1" outlineLevel="1" x14ac:dyDescent="0.25">
      <c r="A337" s="36"/>
      <c r="B337" s="393" t="s">
        <v>1610</v>
      </c>
      <c r="C337" s="393"/>
      <c r="D337" s="393"/>
      <c r="E337" s="394"/>
      <c r="F337" s="211"/>
      <c r="G337" s="211"/>
      <c r="H337" s="211"/>
      <c r="I337" s="211"/>
      <c r="J337" s="214"/>
      <c r="K337" s="214"/>
      <c r="L337" s="367"/>
      <c r="M337" s="368"/>
      <c r="N337" s="245"/>
      <c r="O337" s="368"/>
      <c r="P337" s="368"/>
      <c r="Q337" s="214"/>
      <c r="R337" s="38"/>
      <c r="S337" s="38"/>
      <c r="T337" s="38"/>
      <c r="U337" s="38"/>
      <c r="V337" s="154"/>
      <c r="W337" s="154"/>
      <c r="X337" s="154"/>
      <c r="Y337" s="38"/>
      <c r="Z337" s="38"/>
      <c r="AA337" s="38"/>
      <c r="AB337" s="38"/>
      <c r="AC337" s="38"/>
      <c r="AD337" s="38"/>
      <c r="AE337" s="38"/>
      <c r="AF337" s="38"/>
      <c r="AG337" s="40"/>
      <c r="AH337" s="215"/>
      <c r="AI337" s="202"/>
      <c r="AJ337" s="202"/>
      <c r="AK337" s="212"/>
      <c r="AL337" s="212"/>
      <c r="AM337" s="213"/>
      <c r="AN337" s="1"/>
      <c r="AO337" s="1"/>
    </row>
    <row r="338" spans="1:41" s="13" customFormat="1" ht="15.6" outlineLevel="2" x14ac:dyDescent="0.25">
      <c r="A338" s="36"/>
      <c r="B338" s="32" t="s">
        <v>1562</v>
      </c>
      <c r="C338" s="44" t="s">
        <v>1611</v>
      </c>
      <c r="D338" s="16"/>
      <c r="E338" s="265" t="s">
        <v>1612</v>
      </c>
      <c r="F338" s="171"/>
      <c r="G338" s="201"/>
      <c r="H338" s="201"/>
      <c r="I338" s="201"/>
      <c r="J338" s="200">
        <v>1</v>
      </c>
      <c r="K338" s="219" t="s">
        <v>101</v>
      </c>
      <c r="L338" s="18">
        <v>1</v>
      </c>
      <c r="M338" s="216" t="s">
        <v>101</v>
      </c>
      <c r="N338" s="18"/>
      <c r="O338" s="216"/>
      <c r="P338" s="216"/>
      <c r="Q338" s="219"/>
      <c r="R338" s="18">
        <f t="shared" ref="R338:R353" si="97">S338*L338</f>
        <v>31.8</v>
      </c>
      <c r="S338" s="77">
        <v>31.8</v>
      </c>
      <c r="T338" s="77">
        <f t="shared" ref="T338:U353" si="98">R338*1.21</f>
        <v>38.478000000000002</v>
      </c>
      <c r="U338" s="77">
        <f t="shared" si="98"/>
        <v>38.478000000000002</v>
      </c>
      <c r="V338" s="151">
        <v>0</v>
      </c>
      <c r="W338" s="47">
        <f t="shared" ref="W338:W353" si="99">X338*L338</f>
        <v>31.8</v>
      </c>
      <c r="X338" s="495">
        <f t="shared" ref="X338:X353" si="100">S338*(1-V338/100)</f>
        <v>31.8</v>
      </c>
      <c r="Y338" s="513">
        <v>22.7</v>
      </c>
      <c r="Z338" s="30"/>
      <c r="AA338" s="30"/>
      <c r="AB338" s="30"/>
      <c r="AC338" s="30"/>
      <c r="AD338" s="30"/>
      <c r="AE338" s="30"/>
      <c r="AF338" s="30"/>
      <c r="AG338" s="48"/>
      <c r="AH338" s="120"/>
      <c r="AI338" s="23" t="s">
        <v>53</v>
      </c>
      <c r="AJ338" s="23"/>
      <c r="AK338" s="21"/>
      <c r="AL338" s="21"/>
      <c r="AM338" s="23"/>
      <c r="AN338" s="1"/>
      <c r="AO338" s="1"/>
    </row>
    <row r="339" spans="1:41" s="13" customFormat="1" ht="15.6" outlineLevel="2" x14ac:dyDescent="0.25">
      <c r="A339" s="36"/>
      <c r="B339" s="32" t="s">
        <v>1565</v>
      </c>
      <c r="C339" s="44" t="s">
        <v>1613</v>
      </c>
      <c r="D339" s="16"/>
      <c r="E339" s="265" t="s">
        <v>1614</v>
      </c>
      <c r="F339" s="171"/>
      <c r="G339" s="201"/>
      <c r="H339" s="201"/>
      <c r="I339" s="201"/>
      <c r="J339" s="200">
        <v>1</v>
      </c>
      <c r="K339" s="219" t="s">
        <v>101</v>
      </c>
      <c r="L339" s="18">
        <v>1</v>
      </c>
      <c r="M339" s="216" t="s">
        <v>101</v>
      </c>
      <c r="N339" s="18"/>
      <c r="O339" s="216"/>
      <c r="P339" s="216"/>
      <c r="Q339" s="219"/>
      <c r="R339" s="18">
        <f t="shared" si="97"/>
        <v>33.200000000000003</v>
      </c>
      <c r="S339" s="77">
        <v>33.200000000000003</v>
      </c>
      <c r="T339" s="77">
        <f t="shared" si="98"/>
        <v>40.172000000000004</v>
      </c>
      <c r="U339" s="77">
        <f t="shared" si="98"/>
        <v>40.172000000000004</v>
      </c>
      <c r="V339" s="151">
        <v>0</v>
      </c>
      <c r="W339" s="47">
        <f t="shared" si="99"/>
        <v>33.200000000000003</v>
      </c>
      <c r="X339" s="495">
        <f t="shared" si="100"/>
        <v>33.200000000000003</v>
      </c>
      <c r="Y339" s="513">
        <v>23.7</v>
      </c>
      <c r="Z339" s="30"/>
      <c r="AA339" s="30"/>
      <c r="AB339" s="30"/>
      <c r="AC339" s="30"/>
      <c r="AD339" s="30"/>
      <c r="AE339" s="30"/>
      <c r="AF339" s="30"/>
      <c r="AG339" s="48"/>
      <c r="AH339" s="120"/>
      <c r="AI339" s="23" t="s">
        <v>53</v>
      </c>
      <c r="AJ339" s="23"/>
      <c r="AK339" s="21"/>
      <c r="AL339" s="21"/>
      <c r="AM339" s="23"/>
      <c r="AN339" s="1"/>
      <c r="AO339" s="1"/>
    </row>
    <row r="340" spans="1:41" s="13" customFormat="1" ht="15.6" outlineLevel="2" x14ac:dyDescent="0.25">
      <c r="A340" s="36"/>
      <c r="B340" s="32" t="s">
        <v>1568</v>
      </c>
      <c r="C340" s="44" t="s">
        <v>1615</v>
      </c>
      <c r="D340" s="16"/>
      <c r="E340" s="265" t="s">
        <v>1616</v>
      </c>
      <c r="F340" s="171"/>
      <c r="G340" s="201"/>
      <c r="H340" s="201"/>
      <c r="I340" s="201"/>
      <c r="J340" s="200">
        <v>1</v>
      </c>
      <c r="K340" s="219" t="s">
        <v>101</v>
      </c>
      <c r="L340" s="18">
        <v>1</v>
      </c>
      <c r="M340" s="216" t="s">
        <v>101</v>
      </c>
      <c r="N340" s="18"/>
      <c r="O340" s="216"/>
      <c r="P340" s="216"/>
      <c r="Q340" s="219"/>
      <c r="R340" s="18">
        <f t="shared" si="97"/>
        <v>34.9</v>
      </c>
      <c r="S340" s="77">
        <v>34.9</v>
      </c>
      <c r="T340" s="77">
        <f t="shared" si="98"/>
        <v>42.228999999999999</v>
      </c>
      <c r="U340" s="77">
        <f t="shared" si="98"/>
        <v>42.228999999999999</v>
      </c>
      <c r="V340" s="151">
        <v>0</v>
      </c>
      <c r="W340" s="47">
        <f t="shared" si="99"/>
        <v>34.9</v>
      </c>
      <c r="X340" s="495">
        <f t="shared" si="100"/>
        <v>34.9</v>
      </c>
      <c r="Y340" s="513">
        <v>24.900000000000002</v>
      </c>
      <c r="Z340" s="30"/>
      <c r="AA340" s="30"/>
      <c r="AB340" s="30"/>
      <c r="AC340" s="30"/>
      <c r="AD340" s="30"/>
      <c r="AE340" s="30"/>
      <c r="AF340" s="30"/>
      <c r="AG340" s="48"/>
      <c r="AH340" s="120"/>
      <c r="AI340" s="23" t="s">
        <v>53</v>
      </c>
      <c r="AJ340" s="23"/>
      <c r="AK340" s="21"/>
      <c r="AL340" s="21"/>
      <c r="AM340" s="23"/>
      <c r="AN340" s="1"/>
      <c r="AO340" s="1"/>
    </row>
    <row r="341" spans="1:41" s="13" customFormat="1" ht="15.6" outlineLevel="2" x14ac:dyDescent="0.25">
      <c r="A341" s="36"/>
      <c r="B341" s="32" t="s">
        <v>1571</v>
      </c>
      <c r="C341" s="44" t="s">
        <v>1617</v>
      </c>
      <c r="D341" s="16"/>
      <c r="E341" s="265" t="s">
        <v>1618</v>
      </c>
      <c r="F341" s="171"/>
      <c r="G341" s="201"/>
      <c r="H341" s="201"/>
      <c r="I341" s="201"/>
      <c r="J341" s="200">
        <v>1</v>
      </c>
      <c r="K341" s="219" t="s">
        <v>101</v>
      </c>
      <c r="L341" s="18">
        <v>1</v>
      </c>
      <c r="M341" s="216" t="s">
        <v>101</v>
      </c>
      <c r="N341" s="18"/>
      <c r="O341" s="216"/>
      <c r="P341" s="216"/>
      <c r="Q341" s="219"/>
      <c r="R341" s="18">
        <f t="shared" si="97"/>
        <v>36.700000000000003</v>
      </c>
      <c r="S341" s="77">
        <v>36.700000000000003</v>
      </c>
      <c r="T341" s="77">
        <f t="shared" si="98"/>
        <v>44.407000000000004</v>
      </c>
      <c r="U341" s="77">
        <f t="shared" si="98"/>
        <v>44.407000000000004</v>
      </c>
      <c r="V341" s="151">
        <v>0</v>
      </c>
      <c r="W341" s="47">
        <f t="shared" si="99"/>
        <v>36.700000000000003</v>
      </c>
      <c r="X341" s="495">
        <f t="shared" si="100"/>
        <v>36.700000000000003</v>
      </c>
      <c r="Y341" s="513">
        <v>26.2</v>
      </c>
      <c r="Z341" s="30"/>
      <c r="AA341" s="30"/>
      <c r="AB341" s="30"/>
      <c r="AC341" s="30"/>
      <c r="AD341" s="30"/>
      <c r="AE341" s="30"/>
      <c r="AF341" s="30"/>
      <c r="AG341" s="48"/>
      <c r="AH341" s="120"/>
      <c r="AI341" s="23" t="s">
        <v>53</v>
      </c>
      <c r="AJ341" s="23"/>
      <c r="AK341" s="21"/>
      <c r="AL341" s="21"/>
      <c r="AM341" s="23"/>
      <c r="AN341" s="1"/>
      <c r="AO341" s="1"/>
    </row>
    <row r="342" spans="1:41" s="13" customFormat="1" ht="15.6" outlineLevel="2" x14ac:dyDescent="0.25">
      <c r="A342" s="36"/>
      <c r="B342" s="32" t="s">
        <v>1574</v>
      </c>
      <c r="C342" s="44" t="s">
        <v>1619</v>
      </c>
      <c r="D342" s="16"/>
      <c r="E342" s="265" t="s">
        <v>1620</v>
      </c>
      <c r="F342" s="171"/>
      <c r="G342" s="201"/>
      <c r="H342" s="201"/>
      <c r="I342" s="201"/>
      <c r="J342" s="200">
        <v>1</v>
      </c>
      <c r="K342" s="219" t="s">
        <v>101</v>
      </c>
      <c r="L342" s="18">
        <v>1</v>
      </c>
      <c r="M342" s="216" t="s">
        <v>101</v>
      </c>
      <c r="N342" s="18"/>
      <c r="O342" s="216"/>
      <c r="P342" s="216"/>
      <c r="Q342" s="219"/>
      <c r="R342" s="18">
        <f t="shared" si="97"/>
        <v>38.799999999999997</v>
      </c>
      <c r="S342" s="77">
        <v>38.799999999999997</v>
      </c>
      <c r="T342" s="77">
        <f t="shared" si="98"/>
        <v>46.947999999999993</v>
      </c>
      <c r="U342" s="77">
        <f t="shared" si="98"/>
        <v>46.947999999999993</v>
      </c>
      <c r="V342" s="151">
        <v>0</v>
      </c>
      <c r="W342" s="47">
        <f t="shared" si="99"/>
        <v>38.799999999999997</v>
      </c>
      <c r="X342" s="495">
        <f t="shared" si="100"/>
        <v>38.799999999999997</v>
      </c>
      <c r="Y342" s="513">
        <v>27.7</v>
      </c>
      <c r="Z342" s="30"/>
      <c r="AA342" s="30"/>
      <c r="AB342" s="30"/>
      <c r="AC342" s="30"/>
      <c r="AD342" s="30"/>
      <c r="AE342" s="30"/>
      <c r="AF342" s="30"/>
      <c r="AG342" s="48"/>
      <c r="AH342" s="120"/>
      <c r="AI342" s="23" t="s">
        <v>53</v>
      </c>
      <c r="AJ342" s="23"/>
      <c r="AK342" s="21"/>
      <c r="AL342" s="21"/>
      <c r="AM342" s="23"/>
      <c r="AN342" s="1"/>
      <c r="AO342" s="1"/>
    </row>
    <row r="343" spans="1:41" s="13" customFormat="1" ht="15.6" customHeight="1" outlineLevel="2" x14ac:dyDescent="0.25">
      <c r="A343" s="36"/>
      <c r="B343" s="32" t="s">
        <v>1577</v>
      </c>
      <c r="C343" s="44" t="s">
        <v>1621</v>
      </c>
      <c r="D343" s="16"/>
      <c r="E343" s="265" t="s">
        <v>1622</v>
      </c>
      <c r="F343" s="171"/>
      <c r="G343" s="201"/>
      <c r="H343" s="201"/>
      <c r="I343" s="201"/>
      <c r="J343" s="200">
        <v>1</v>
      </c>
      <c r="K343" s="219" t="s">
        <v>101</v>
      </c>
      <c r="L343" s="18">
        <v>1</v>
      </c>
      <c r="M343" s="216" t="s">
        <v>101</v>
      </c>
      <c r="N343" s="18"/>
      <c r="O343" s="216"/>
      <c r="P343" s="216"/>
      <c r="Q343" s="219"/>
      <c r="R343" s="18">
        <f t="shared" si="97"/>
        <v>40.6</v>
      </c>
      <c r="S343" s="77">
        <v>40.6</v>
      </c>
      <c r="T343" s="77">
        <f t="shared" si="98"/>
        <v>49.125999999999998</v>
      </c>
      <c r="U343" s="77">
        <f t="shared" si="98"/>
        <v>49.125999999999998</v>
      </c>
      <c r="V343" s="151">
        <v>0</v>
      </c>
      <c r="W343" s="47">
        <f t="shared" si="99"/>
        <v>40.6</v>
      </c>
      <c r="X343" s="495">
        <f t="shared" si="100"/>
        <v>40.6</v>
      </c>
      <c r="Y343" s="513">
        <v>29</v>
      </c>
      <c r="Z343" s="30"/>
      <c r="AA343" s="30"/>
      <c r="AB343" s="30"/>
      <c r="AC343" s="30"/>
      <c r="AD343" s="30"/>
      <c r="AE343" s="30"/>
      <c r="AF343" s="30"/>
      <c r="AG343" s="48"/>
      <c r="AH343" s="120"/>
      <c r="AI343" s="23" t="s">
        <v>53</v>
      </c>
      <c r="AJ343" s="23"/>
      <c r="AK343" s="21"/>
      <c r="AL343" s="21"/>
      <c r="AM343" s="23"/>
      <c r="AN343" s="1"/>
      <c r="AO343" s="1"/>
    </row>
    <row r="344" spans="1:41" s="13" customFormat="1" ht="15.6" customHeight="1" outlineLevel="2" x14ac:dyDescent="0.25">
      <c r="A344" s="36"/>
      <c r="B344" s="32" t="s">
        <v>1580</v>
      </c>
      <c r="C344" s="44" t="s">
        <v>1623</v>
      </c>
      <c r="D344" s="16"/>
      <c r="E344" s="265" t="s">
        <v>1624</v>
      </c>
      <c r="F344" s="171"/>
      <c r="G344" s="201"/>
      <c r="H344" s="201"/>
      <c r="I344" s="201"/>
      <c r="J344" s="200">
        <v>1</v>
      </c>
      <c r="K344" s="219" t="s">
        <v>101</v>
      </c>
      <c r="L344" s="18">
        <v>1</v>
      </c>
      <c r="M344" s="216" t="s">
        <v>101</v>
      </c>
      <c r="N344" s="18"/>
      <c r="O344" s="216"/>
      <c r="P344" s="216"/>
      <c r="Q344" s="219"/>
      <c r="R344" s="18">
        <f t="shared" si="97"/>
        <v>41.6</v>
      </c>
      <c r="S344" s="77">
        <v>41.6</v>
      </c>
      <c r="T344" s="77">
        <f t="shared" si="98"/>
        <v>50.335999999999999</v>
      </c>
      <c r="U344" s="77">
        <f t="shared" si="98"/>
        <v>50.335999999999999</v>
      </c>
      <c r="V344" s="151">
        <v>0</v>
      </c>
      <c r="W344" s="47">
        <f t="shared" si="99"/>
        <v>41.6</v>
      </c>
      <c r="X344" s="495">
        <f t="shared" si="100"/>
        <v>41.6</v>
      </c>
      <c r="Y344" s="513">
        <v>29.7</v>
      </c>
      <c r="Z344" s="30"/>
      <c r="AA344" s="30"/>
      <c r="AB344" s="30"/>
      <c r="AC344" s="30"/>
      <c r="AD344" s="30"/>
      <c r="AE344" s="30"/>
      <c r="AF344" s="30"/>
      <c r="AG344" s="48"/>
      <c r="AH344" s="120"/>
      <c r="AI344" s="23" t="s">
        <v>53</v>
      </c>
      <c r="AJ344" s="23"/>
      <c r="AK344" s="21"/>
      <c r="AL344" s="21"/>
      <c r="AM344" s="23"/>
      <c r="AN344" s="1"/>
      <c r="AO344" s="1"/>
    </row>
    <row r="345" spans="1:41" s="13" customFormat="1" ht="15.6" customHeight="1" outlineLevel="2" x14ac:dyDescent="0.25">
      <c r="A345" s="36"/>
      <c r="B345" s="32" t="s">
        <v>1583</v>
      </c>
      <c r="C345" s="44" t="s">
        <v>1625</v>
      </c>
      <c r="D345" s="16"/>
      <c r="E345" s="265" t="s">
        <v>1626</v>
      </c>
      <c r="F345" s="171"/>
      <c r="G345" s="201"/>
      <c r="H345" s="201"/>
      <c r="I345" s="201"/>
      <c r="J345" s="200">
        <v>1</v>
      </c>
      <c r="K345" s="219" t="s">
        <v>101</v>
      </c>
      <c r="L345" s="18">
        <v>1</v>
      </c>
      <c r="M345" s="216" t="s">
        <v>101</v>
      </c>
      <c r="N345" s="18"/>
      <c r="O345" s="216"/>
      <c r="P345" s="216"/>
      <c r="Q345" s="219"/>
      <c r="R345" s="18">
        <f t="shared" si="97"/>
        <v>42.8</v>
      </c>
      <c r="S345" s="77">
        <v>42.8</v>
      </c>
      <c r="T345" s="77">
        <f t="shared" si="98"/>
        <v>51.787999999999997</v>
      </c>
      <c r="U345" s="77">
        <f t="shared" si="98"/>
        <v>51.787999999999997</v>
      </c>
      <c r="V345" s="151">
        <v>0</v>
      </c>
      <c r="W345" s="47">
        <f t="shared" si="99"/>
        <v>42.8</v>
      </c>
      <c r="X345" s="495">
        <f t="shared" si="100"/>
        <v>42.8</v>
      </c>
      <c r="Y345" s="513">
        <v>30.6</v>
      </c>
      <c r="Z345" s="30"/>
      <c r="AA345" s="30"/>
      <c r="AB345" s="30"/>
      <c r="AC345" s="30"/>
      <c r="AD345" s="30"/>
      <c r="AE345" s="30"/>
      <c r="AF345" s="30"/>
      <c r="AG345" s="48"/>
      <c r="AH345" s="120"/>
      <c r="AI345" s="23" t="s">
        <v>53</v>
      </c>
      <c r="AJ345" s="23"/>
      <c r="AK345" s="21"/>
      <c r="AL345" s="21"/>
      <c r="AM345" s="23"/>
      <c r="AN345" s="1"/>
      <c r="AO345" s="1"/>
    </row>
    <row r="346" spans="1:41" s="13" customFormat="1" ht="15.6" customHeight="1" outlineLevel="2" x14ac:dyDescent="0.25">
      <c r="A346" s="36"/>
      <c r="B346" s="32" t="s">
        <v>1586</v>
      </c>
      <c r="C346" s="44" t="s">
        <v>1627</v>
      </c>
      <c r="D346" s="16"/>
      <c r="E346" s="265" t="s">
        <v>1628</v>
      </c>
      <c r="F346" s="171"/>
      <c r="G346" s="201"/>
      <c r="H346" s="201"/>
      <c r="I346" s="201"/>
      <c r="J346" s="200">
        <v>1</v>
      </c>
      <c r="K346" s="219" t="s">
        <v>101</v>
      </c>
      <c r="L346" s="18">
        <v>1</v>
      </c>
      <c r="M346" s="216" t="s">
        <v>101</v>
      </c>
      <c r="N346" s="18"/>
      <c r="O346" s="216"/>
      <c r="P346" s="216"/>
      <c r="Q346" s="219"/>
      <c r="R346" s="18">
        <f t="shared" si="97"/>
        <v>45.6</v>
      </c>
      <c r="S346" s="77">
        <v>45.6</v>
      </c>
      <c r="T346" s="77">
        <f t="shared" si="98"/>
        <v>55.176000000000002</v>
      </c>
      <c r="U346" s="77">
        <f t="shared" si="98"/>
        <v>55.176000000000002</v>
      </c>
      <c r="V346" s="151">
        <v>0</v>
      </c>
      <c r="W346" s="47">
        <f t="shared" si="99"/>
        <v>45.6</v>
      </c>
      <c r="X346" s="495">
        <f t="shared" si="100"/>
        <v>45.6</v>
      </c>
      <c r="Y346" s="513">
        <v>32.6</v>
      </c>
      <c r="Z346" s="30"/>
      <c r="AA346" s="30"/>
      <c r="AB346" s="30"/>
      <c r="AC346" s="30"/>
      <c r="AD346" s="30"/>
      <c r="AE346" s="30"/>
      <c r="AF346" s="30"/>
      <c r="AG346" s="48"/>
      <c r="AH346" s="120"/>
      <c r="AI346" s="23" t="s">
        <v>53</v>
      </c>
      <c r="AJ346" s="23"/>
      <c r="AK346" s="21"/>
      <c r="AL346" s="21"/>
      <c r="AM346" s="23"/>
      <c r="AN346" s="1"/>
      <c r="AO346" s="1"/>
    </row>
    <row r="347" spans="1:41" s="13" customFormat="1" ht="15.6" customHeight="1" outlineLevel="2" x14ac:dyDescent="0.25">
      <c r="A347" s="36"/>
      <c r="B347" s="32" t="s">
        <v>1589</v>
      </c>
      <c r="C347" s="44" t="s">
        <v>1629</v>
      </c>
      <c r="D347" s="16"/>
      <c r="E347" s="265" t="s">
        <v>1630</v>
      </c>
      <c r="F347" s="171"/>
      <c r="G347" s="201"/>
      <c r="H347" s="201"/>
      <c r="I347" s="201"/>
      <c r="J347" s="200">
        <v>1</v>
      </c>
      <c r="K347" s="219" t="s">
        <v>101</v>
      </c>
      <c r="L347" s="18">
        <v>1</v>
      </c>
      <c r="M347" s="216" t="s">
        <v>101</v>
      </c>
      <c r="N347" s="18"/>
      <c r="O347" s="216"/>
      <c r="P347" s="216"/>
      <c r="Q347" s="219"/>
      <c r="R347" s="18">
        <f t="shared" si="97"/>
        <v>49.6</v>
      </c>
      <c r="S347" s="77">
        <v>49.6</v>
      </c>
      <c r="T347" s="77">
        <f t="shared" si="98"/>
        <v>60.015999999999998</v>
      </c>
      <c r="U347" s="77">
        <f t="shared" si="98"/>
        <v>60.015999999999998</v>
      </c>
      <c r="V347" s="151">
        <v>0</v>
      </c>
      <c r="W347" s="47">
        <f t="shared" si="99"/>
        <v>49.6</v>
      </c>
      <c r="X347" s="495">
        <f t="shared" si="100"/>
        <v>49.6</v>
      </c>
      <c r="Y347" s="513">
        <v>35.4</v>
      </c>
      <c r="Z347" s="30"/>
      <c r="AA347" s="30"/>
      <c r="AB347" s="30"/>
      <c r="AC347" s="30"/>
      <c r="AD347" s="30"/>
      <c r="AE347" s="30"/>
      <c r="AF347" s="30"/>
      <c r="AG347" s="48"/>
      <c r="AH347" s="120"/>
      <c r="AI347" s="23" t="s">
        <v>53</v>
      </c>
      <c r="AJ347" s="23"/>
      <c r="AK347" s="21"/>
      <c r="AL347" s="21"/>
      <c r="AM347" s="23"/>
      <c r="AN347" s="1"/>
      <c r="AO347" s="1"/>
    </row>
    <row r="348" spans="1:41" s="13" customFormat="1" ht="15.6" customHeight="1" outlineLevel="2" x14ac:dyDescent="0.25">
      <c r="A348" s="36"/>
      <c r="B348" s="32" t="s">
        <v>1592</v>
      </c>
      <c r="C348" s="44" t="s">
        <v>1631</v>
      </c>
      <c r="D348" s="16"/>
      <c r="E348" s="265" t="s">
        <v>1632</v>
      </c>
      <c r="F348" s="171"/>
      <c r="G348" s="201"/>
      <c r="H348" s="201"/>
      <c r="I348" s="201"/>
      <c r="J348" s="200">
        <v>1</v>
      </c>
      <c r="K348" s="219" t="s">
        <v>101</v>
      </c>
      <c r="L348" s="18">
        <v>1</v>
      </c>
      <c r="M348" s="216" t="s">
        <v>101</v>
      </c>
      <c r="N348" s="18"/>
      <c r="O348" s="216"/>
      <c r="P348" s="216"/>
      <c r="Q348" s="219"/>
      <c r="R348" s="18">
        <f t="shared" si="97"/>
        <v>53.3</v>
      </c>
      <c r="S348" s="77">
        <v>53.3</v>
      </c>
      <c r="T348" s="77">
        <f t="shared" si="98"/>
        <v>64.492999999999995</v>
      </c>
      <c r="U348" s="77">
        <f t="shared" si="98"/>
        <v>64.492999999999995</v>
      </c>
      <c r="V348" s="151">
        <v>0</v>
      </c>
      <c r="W348" s="47">
        <f t="shared" si="99"/>
        <v>53.3</v>
      </c>
      <c r="X348" s="495">
        <f t="shared" si="100"/>
        <v>53.3</v>
      </c>
      <c r="Y348" s="513">
        <v>38.099999999999994</v>
      </c>
      <c r="Z348" s="30"/>
      <c r="AA348" s="30"/>
      <c r="AB348" s="30"/>
      <c r="AC348" s="30"/>
      <c r="AD348" s="30"/>
      <c r="AE348" s="30"/>
      <c r="AF348" s="30"/>
      <c r="AG348" s="48"/>
      <c r="AH348" s="120"/>
      <c r="AI348" s="23" t="s">
        <v>53</v>
      </c>
      <c r="AJ348" s="23"/>
      <c r="AK348" s="21"/>
      <c r="AL348" s="21"/>
      <c r="AM348" s="23"/>
      <c r="AN348" s="1"/>
      <c r="AO348" s="1"/>
    </row>
    <row r="349" spans="1:41" s="13" customFormat="1" ht="15.6" customHeight="1" outlineLevel="2" x14ac:dyDescent="0.25">
      <c r="A349" s="36"/>
      <c r="B349" s="32" t="s">
        <v>1595</v>
      </c>
      <c r="C349" s="44" t="s">
        <v>1633</v>
      </c>
      <c r="D349" s="16"/>
      <c r="E349" s="265" t="s">
        <v>1634</v>
      </c>
      <c r="F349" s="171"/>
      <c r="G349" s="201"/>
      <c r="H349" s="201"/>
      <c r="I349" s="201"/>
      <c r="J349" s="200">
        <v>1</v>
      </c>
      <c r="K349" s="219" t="s">
        <v>101</v>
      </c>
      <c r="L349" s="18">
        <v>1</v>
      </c>
      <c r="M349" s="216" t="s">
        <v>101</v>
      </c>
      <c r="N349" s="18"/>
      <c r="O349" s="216"/>
      <c r="P349" s="216"/>
      <c r="Q349" s="219"/>
      <c r="R349" s="18">
        <f t="shared" si="97"/>
        <v>57.3</v>
      </c>
      <c r="S349" s="77">
        <v>57.3</v>
      </c>
      <c r="T349" s="77">
        <f t="shared" si="98"/>
        <v>69.332999999999998</v>
      </c>
      <c r="U349" s="77">
        <f t="shared" si="98"/>
        <v>69.332999999999998</v>
      </c>
      <c r="V349" s="151">
        <v>0</v>
      </c>
      <c r="W349" s="47">
        <f t="shared" si="99"/>
        <v>57.3</v>
      </c>
      <c r="X349" s="495">
        <f t="shared" si="100"/>
        <v>57.3</v>
      </c>
      <c r="Y349" s="513">
        <v>40.9</v>
      </c>
      <c r="Z349" s="30"/>
      <c r="AA349" s="30"/>
      <c r="AB349" s="30"/>
      <c r="AC349" s="30"/>
      <c r="AD349" s="30"/>
      <c r="AE349" s="30"/>
      <c r="AF349" s="30"/>
      <c r="AG349" s="48"/>
      <c r="AH349" s="120"/>
      <c r="AI349" s="23" t="s">
        <v>53</v>
      </c>
      <c r="AJ349" s="23"/>
      <c r="AK349" s="21"/>
      <c r="AL349" s="21"/>
      <c r="AM349" s="23"/>
      <c r="AN349" s="1"/>
      <c r="AO349" s="1"/>
    </row>
    <row r="350" spans="1:41" s="13" customFormat="1" ht="15.6" customHeight="1" outlineLevel="2" x14ac:dyDescent="0.25">
      <c r="A350" s="36"/>
      <c r="B350" s="32" t="s">
        <v>1598</v>
      </c>
      <c r="C350" s="44" t="s">
        <v>1635</v>
      </c>
      <c r="D350" s="16"/>
      <c r="E350" s="265" t="s">
        <v>1636</v>
      </c>
      <c r="F350" s="171"/>
      <c r="G350" s="201"/>
      <c r="H350" s="201"/>
      <c r="I350" s="201"/>
      <c r="J350" s="200">
        <v>1</v>
      </c>
      <c r="K350" s="219" t="s">
        <v>101</v>
      </c>
      <c r="L350" s="18">
        <v>1</v>
      </c>
      <c r="M350" s="216" t="s">
        <v>101</v>
      </c>
      <c r="N350" s="18"/>
      <c r="O350" s="216"/>
      <c r="P350" s="216"/>
      <c r="Q350" s="219"/>
      <c r="R350" s="18">
        <f t="shared" si="97"/>
        <v>61.5</v>
      </c>
      <c r="S350" s="77">
        <v>61.5</v>
      </c>
      <c r="T350" s="77">
        <f t="shared" si="98"/>
        <v>74.414999999999992</v>
      </c>
      <c r="U350" s="77">
        <f t="shared" si="98"/>
        <v>74.414999999999992</v>
      </c>
      <c r="V350" s="151">
        <v>0</v>
      </c>
      <c r="W350" s="47">
        <f t="shared" si="99"/>
        <v>61.5</v>
      </c>
      <c r="X350" s="495">
        <f t="shared" si="100"/>
        <v>61.5</v>
      </c>
      <c r="Y350" s="513">
        <v>43.9</v>
      </c>
      <c r="Z350" s="30"/>
      <c r="AA350" s="30"/>
      <c r="AB350" s="30"/>
      <c r="AC350" s="30"/>
      <c r="AD350" s="30"/>
      <c r="AE350" s="30"/>
      <c r="AF350" s="30"/>
      <c r="AG350" s="48"/>
      <c r="AH350" s="120"/>
      <c r="AI350" s="23" t="s">
        <v>53</v>
      </c>
      <c r="AJ350" s="23"/>
      <c r="AK350" s="21"/>
      <c r="AL350" s="21"/>
      <c r="AM350" s="23"/>
      <c r="AN350" s="1"/>
      <c r="AO350" s="1"/>
    </row>
    <row r="351" spans="1:41" s="13" customFormat="1" ht="15.6" customHeight="1" outlineLevel="2" x14ac:dyDescent="0.25">
      <c r="A351" s="36"/>
      <c r="B351" s="32" t="s">
        <v>1601</v>
      </c>
      <c r="C351" s="44" t="s">
        <v>1637</v>
      </c>
      <c r="D351" s="16"/>
      <c r="E351" s="265" t="s">
        <v>1638</v>
      </c>
      <c r="F351" s="171"/>
      <c r="G351" s="201"/>
      <c r="H351" s="201"/>
      <c r="I351" s="201"/>
      <c r="J351" s="200">
        <v>1</v>
      </c>
      <c r="K351" s="219" t="s">
        <v>101</v>
      </c>
      <c r="L351" s="18">
        <v>1</v>
      </c>
      <c r="M351" s="216" t="s">
        <v>101</v>
      </c>
      <c r="N351" s="18"/>
      <c r="O351" s="216"/>
      <c r="P351" s="216"/>
      <c r="Q351" s="219"/>
      <c r="R351" s="18">
        <f t="shared" si="97"/>
        <v>66.2</v>
      </c>
      <c r="S351" s="77">
        <v>66.2</v>
      </c>
      <c r="T351" s="77">
        <f t="shared" si="98"/>
        <v>80.102000000000004</v>
      </c>
      <c r="U351" s="77">
        <f t="shared" si="98"/>
        <v>80.102000000000004</v>
      </c>
      <c r="V351" s="151">
        <v>0</v>
      </c>
      <c r="W351" s="47">
        <f t="shared" si="99"/>
        <v>66.2</v>
      </c>
      <c r="X351" s="495">
        <f t="shared" si="100"/>
        <v>66.2</v>
      </c>
      <c r="Y351" s="513">
        <v>47.3</v>
      </c>
      <c r="Z351" s="30"/>
      <c r="AA351" s="30"/>
      <c r="AB351" s="30"/>
      <c r="AC351" s="30"/>
      <c r="AD351" s="30"/>
      <c r="AE351" s="30"/>
      <c r="AF351" s="30"/>
      <c r="AG351" s="48"/>
      <c r="AH351" s="120"/>
      <c r="AI351" s="23" t="s">
        <v>53</v>
      </c>
      <c r="AJ351" s="23"/>
      <c r="AK351" s="21"/>
      <c r="AL351" s="21"/>
      <c r="AM351" s="23"/>
      <c r="AN351" s="1"/>
      <c r="AO351" s="1"/>
    </row>
    <row r="352" spans="1:41" s="13" customFormat="1" ht="15.6" customHeight="1" outlineLevel="2" x14ac:dyDescent="0.25">
      <c r="A352" s="36"/>
      <c r="B352" s="32" t="s">
        <v>1604</v>
      </c>
      <c r="C352" s="44" t="s">
        <v>1639</v>
      </c>
      <c r="D352" s="16"/>
      <c r="E352" s="265" t="s">
        <v>1640</v>
      </c>
      <c r="G352" s="201"/>
      <c r="H352" s="201"/>
      <c r="I352" s="201"/>
      <c r="J352" s="200">
        <v>1</v>
      </c>
      <c r="K352" s="219" t="s">
        <v>101</v>
      </c>
      <c r="L352" s="18">
        <v>1</v>
      </c>
      <c r="M352" s="216" t="s">
        <v>101</v>
      </c>
      <c r="N352" s="18"/>
      <c r="O352" s="216"/>
      <c r="P352" s="216"/>
      <c r="Q352" s="219"/>
      <c r="R352" s="18">
        <f t="shared" si="97"/>
        <v>71</v>
      </c>
      <c r="S352" s="77">
        <v>71</v>
      </c>
      <c r="T352" s="77">
        <f t="shared" si="98"/>
        <v>85.91</v>
      </c>
      <c r="U352" s="77">
        <f t="shared" si="98"/>
        <v>85.91</v>
      </c>
      <c r="V352" s="151">
        <v>0</v>
      </c>
      <c r="W352" s="47">
        <f t="shared" si="99"/>
        <v>71</v>
      </c>
      <c r="X352" s="495">
        <f t="shared" si="100"/>
        <v>71</v>
      </c>
      <c r="Y352" s="513">
        <v>50.699999999999996</v>
      </c>
      <c r="Z352" s="30"/>
      <c r="AA352" s="30"/>
      <c r="AB352" s="30"/>
      <c r="AC352" s="30"/>
      <c r="AD352" s="30"/>
      <c r="AE352" s="30"/>
      <c r="AF352" s="30"/>
      <c r="AG352" s="48"/>
      <c r="AH352" s="120"/>
      <c r="AI352" s="23" t="s">
        <v>53</v>
      </c>
      <c r="AJ352" s="23"/>
      <c r="AK352" s="21"/>
      <c r="AL352" s="21"/>
      <c r="AM352" s="23"/>
      <c r="AN352" s="1"/>
      <c r="AO352" s="1"/>
    </row>
    <row r="353" spans="1:41" s="13" customFormat="1" ht="15.6" customHeight="1" outlineLevel="2" x14ac:dyDescent="0.25">
      <c r="A353" s="36"/>
      <c r="B353" s="32" t="s">
        <v>1607</v>
      </c>
      <c r="C353" s="44" t="s">
        <v>1641</v>
      </c>
      <c r="D353" s="16"/>
      <c r="E353" s="265" t="s">
        <v>1642</v>
      </c>
      <c r="F353" s="171"/>
      <c r="G353" s="201"/>
      <c r="H353" s="201"/>
      <c r="I353" s="201"/>
      <c r="J353" s="200">
        <v>1</v>
      </c>
      <c r="K353" s="219" t="s">
        <v>101</v>
      </c>
      <c r="L353" s="18">
        <v>1</v>
      </c>
      <c r="M353" s="216" t="s">
        <v>101</v>
      </c>
      <c r="N353" s="18"/>
      <c r="O353" s="216"/>
      <c r="P353" s="216"/>
      <c r="Q353" s="219"/>
      <c r="R353" s="18">
        <f t="shared" si="97"/>
        <v>76</v>
      </c>
      <c r="S353" s="77">
        <v>76</v>
      </c>
      <c r="T353" s="77">
        <f t="shared" si="98"/>
        <v>91.96</v>
      </c>
      <c r="U353" s="77">
        <f t="shared" si="98"/>
        <v>91.96</v>
      </c>
      <c r="V353" s="151">
        <v>0</v>
      </c>
      <c r="W353" s="47">
        <f t="shared" si="99"/>
        <v>76</v>
      </c>
      <c r="X353" s="495">
        <f t="shared" si="100"/>
        <v>76</v>
      </c>
      <c r="Y353" s="513">
        <v>54.3</v>
      </c>
      <c r="Z353" s="30"/>
      <c r="AA353" s="30"/>
      <c r="AB353" s="30"/>
      <c r="AC353" s="30"/>
      <c r="AD353" s="30"/>
      <c r="AE353" s="30"/>
      <c r="AF353" s="30"/>
      <c r="AG353" s="48"/>
      <c r="AH353" s="120"/>
      <c r="AI353" s="23" t="s">
        <v>53</v>
      </c>
      <c r="AJ353" s="23"/>
      <c r="AK353" s="21"/>
      <c r="AL353" s="21"/>
      <c r="AM353" s="23"/>
      <c r="AN353" s="1"/>
      <c r="AO353" s="1"/>
    </row>
    <row r="354" spans="1:41" s="13" customFormat="1" ht="59.4" customHeight="1" outlineLevel="1" x14ac:dyDescent="0.25">
      <c r="A354" s="36"/>
      <c r="B354" s="393" t="s">
        <v>1643</v>
      </c>
      <c r="C354" s="393"/>
      <c r="D354" s="393"/>
      <c r="E354" s="394"/>
      <c r="F354" s="211"/>
      <c r="G354" s="211"/>
      <c r="H354" s="211"/>
      <c r="I354" s="211"/>
      <c r="J354" s="214"/>
      <c r="K354" s="214"/>
      <c r="L354" s="367"/>
      <c r="M354" s="368"/>
      <c r="N354" s="245"/>
      <c r="O354" s="368"/>
      <c r="P354" s="368"/>
      <c r="Q354" s="214"/>
      <c r="R354" s="38"/>
      <c r="S354" s="38"/>
      <c r="T354" s="38"/>
      <c r="U354" s="38"/>
      <c r="V354" s="154"/>
      <c r="W354" s="154"/>
      <c r="X354" s="154"/>
      <c r="Y354" s="38"/>
      <c r="Z354" s="38"/>
      <c r="AA354" s="38"/>
      <c r="AB354" s="38"/>
      <c r="AC354" s="38"/>
      <c r="AD354" s="38"/>
      <c r="AE354" s="38"/>
      <c r="AF354" s="38"/>
      <c r="AG354" s="40"/>
      <c r="AH354" s="215"/>
      <c r="AI354" s="202"/>
      <c r="AJ354" s="202"/>
      <c r="AK354" s="212"/>
      <c r="AL354" s="212"/>
      <c r="AM354" s="213"/>
      <c r="AN354" s="1"/>
      <c r="AO354" s="1"/>
    </row>
    <row r="355" spans="1:41" s="13" customFormat="1" ht="15.6" outlineLevel="2" x14ac:dyDescent="0.25">
      <c r="A355" s="36"/>
      <c r="B355" s="32" t="s">
        <v>1644</v>
      </c>
      <c r="C355" s="44" t="s">
        <v>1645</v>
      </c>
      <c r="D355" s="16"/>
      <c r="E355" s="265" t="s">
        <v>1646</v>
      </c>
      <c r="F355" s="171"/>
      <c r="G355" s="201"/>
      <c r="H355" s="201"/>
      <c r="I355" s="201"/>
      <c r="J355" s="200">
        <v>1</v>
      </c>
      <c r="K355" s="219" t="s">
        <v>101</v>
      </c>
      <c r="L355" s="18">
        <v>1</v>
      </c>
      <c r="M355" s="216" t="s">
        <v>101</v>
      </c>
      <c r="N355" s="18"/>
      <c r="O355" s="216"/>
      <c r="P355" s="216"/>
      <c r="Q355" s="219"/>
      <c r="R355" s="18">
        <f t="shared" ref="R355:R363" si="101">S355*L355</f>
        <v>7.4</v>
      </c>
      <c r="S355" s="77">
        <v>7.4</v>
      </c>
      <c r="T355" s="77">
        <f t="shared" ref="T355:U363" si="102">R355*1.21</f>
        <v>8.9540000000000006</v>
      </c>
      <c r="U355" s="77">
        <f t="shared" si="102"/>
        <v>8.9540000000000006</v>
      </c>
      <c r="V355" s="151">
        <v>0</v>
      </c>
      <c r="W355" s="47">
        <f t="shared" ref="W355:W363" si="103">X355*L355</f>
        <v>7.4</v>
      </c>
      <c r="X355" s="495">
        <f t="shared" ref="X355:X363" si="104">S355*(1-V355/100)</f>
        <v>7.4</v>
      </c>
      <c r="Y355" s="513">
        <v>5.3</v>
      </c>
      <c r="Z355" s="30"/>
      <c r="AA355" s="30"/>
      <c r="AB355" s="30"/>
      <c r="AC355" s="30"/>
      <c r="AD355" s="30"/>
      <c r="AE355" s="30"/>
      <c r="AF355" s="30"/>
      <c r="AG355" s="48"/>
      <c r="AH355" s="120"/>
      <c r="AI355" s="23" t="s">
        <v>53</v>
      </c>
      <c r="AJ355" s="23"/>
      <c r="AK355" s="21"/>
      <c r="AL355" s="21"/>
      <c r="AM355" s="23"/>
      <c r="AN355" s="1"/>
      <c r="AO355" s="1"/>
    </row>
    <row r="356" spans="1:41" s="13" customFormat="1" ht="15.6" outlineLevel="2" x14ac:dyDescent="0.25">
      <c r="A356" s="36"/>
      <c r="B356" s="32" t="s">
        <v>1647</v>
      </c>
      <c r="C356" s="254" t="s">
        <v>1648</v>
      </c>
      <c r="D356" s="16"/>
      <c r="E356" s="265" t="s">
        <v>1649</v>
      </c>
      <c r="F356" s="171"/>
      <c r="G356" s="201"/>
      <c r="H356" s="201"/>
      <c r="I356" s="201"/>
      <c r="J356" s="200">
        <v>1</v>
      </c>
      <c r="K356" s="219" t="s">
        <v>101</v>
      </c>
      <c r="L356" s="18">
        <v>1</v>
      </c>
      <c r="M356" s="216" t="s">
        <v>101</v>
      </c>
      <c r="N356" s="18"/>
      <c r="O356" s="216"/>
      <c r="P356" s="216"/>
      <c r="Q356" s="219"/>
      <c r="R356" s="18">
        <f t="shared" si="101"/>
        <v>7.4</v>
      </c>
      <c r="S356" s="77">
        <v>7.4</v>
      </c>
      <c r="T356" s="77">
        <f t="shared" si="102"/>
        <v>8.9540000000000006</v>
      </c>
      <c r="U356" s="77">
        <f t="shared" si="102"/>
        <v>8.9540000000000006</v>
      </c>
      <c r="V356" s="151">
        <v>0</v>
      </c>
      <c r="W356" s="47">
        <f t="shared" si="103"/>
        <v>7.4</v>
      </c>
      <c r="X356" s="495">
        <f t="shared" si="104"/>
        <v>7.4</v>
      </c>
      <c r="Y356" s="513">
        <v>5.3</v>
      </c>
      <c r="Z356" s="30"/>
      <c r="AA356" s="30"/>
      <c r="AB356" s="30"/>
      <c r="AC356" s="30"/>
      <c r="AD356" s="30"/>
      <c r="AE356" s="30"/>
      <c r="AF356" s="30"/>
      <c r="AG356" s="48"/>
      <c r="AH356" s="120"/>
      <c r="AI356" s="23" t="s">
        <v>53</v>
      </c>
      <c r="AJ356" s="23"/>
      <c r="AK356" s="21"/>
      <c r="AL356" s="21"/>
      <c r="AM356" s="23"/>
      <c r="AN356" s="1"/>
      <c r="AO356" s="1"/>
    </row>
    <row r="357" spans="1:41" s="13" customFormat="1" ht="15.6" outlineLevel="2" x14ac:dyDescent="0.25">
      <c r="A357" s="36"/>
      <c r="B357" s="32" t="s">
        <v>1650</v>
      </c>
      <c r="C357" s="44" t="s">
        <v>1651</v>
      </c>
      <c r="D357" s="16"/>
      <c r="E357" s="265" t="s">
        <v>1652</v>
      </c>
      <c r="F357" s="171"/>
      <c r="G357" s="201"/>
      <c r="H357" s="201"/>
      <c r="I357" s="201"/>
      <c r="J357" s="200">
        <v>1</v>
      </c>
      <c r="K357" s="219" t="s">
        <v>101</v>
      </c>
      <c r="L357" s="18">
        <v>12</v>
      </c>
      <c r="M357" s="216" t="s">
        <v>101</v>
      </c>
      <c r="N357" s="18" t="s">
        <v>153</v>
      </c>
      <c r="O357" s="216"/>
      <c r="P357" s="216"/>
      <c r="Q357" s="219"/>
      <c r="R357" s="18">
        <f t="shared" si="101"/>
        <v>2805.6000000000004</v>
      </c>
      <c r="S357" s="77">
        <v>233.8</v>
      </c>
      <c r="T357" s="77">
        <f t="shared" si="102"/>
        <v>3394.7760000000003</v>
      </c>
      <c r="U357" s="77">
        <f t="shared" si="102"/>
        <v>282.89800000000002</v>
      </c>
      <c r="V357" s="151">
        <v>0</v>
      </c>
      <c r="W357" s="47">
        <f t="shared" si="103"/>
        <v>2805.6000000000004</v>
      </c>
      <c r="X357" s="495">
        <f t="shared" si="104"/>
        <v>233.8</v>
      </c>
      <c r="Y357" s="513">
        <v>167</v>
      </c>
      <c r="Z357" s="30"/>
      <c r="AA357" s="30"/>
      <c r="AB357" s="30"/>
      <c r="AC357" s="30"/>
      <c r="AD357" s="30"/>
      <c r="AE357" s="30"/>
      <c r="AF357" s="30"/>
      <c r="AG357" s="48"/>
      <c r="AH357" s="120"/>
      <c r="AI357" s="23" t="s">
        <v>53</v>
      </c>
      <c r="AJ357" s="23"/>
      <c r="AK357" s="21"/>
      <c r="AL357" s="21"/>
      <c r="AM357" s="23"/>
      <c r="AN357" s="1"/>
      <c r="AO357" s="1"/>
    </row>
    <row r="358" spans="1:41" s="13" customFormat="1" ht="15.6" outlineLevel="2" x14ac:dyDescent="0.25">
      <c r="A358" s="36"/>
      <c r="B358" s="32" t="s">
        <v>1653</v>
      </c>
      <c r="C358" s="44" t="s">
        <v>1654</v>
      </c>
      <c r="D358" s="16"/>
      <c r="E358" s="265" t="s">
        <v>1655</v>
      </c>
      <c r="F358" s="171"/>
      <c r="G358" s="201"/>
      <c r="H358" s="201"/>
      <c r="I358" s="201"/>
      <c r="J358" s="200">
        <v>1</v>
      </c>
      <c r="K358" s="219" t="s">
        <v>101</v>
      </c>
      <c r="L358" s="18">
        <v>12</v>
      </c>
      <c r="M358" s="216" t="s">
        <v>101</v>
      </c>
      <c r="N358" s="18" t="s">
        <v>153</v>
      </c>
      <c r="O358" s="216"/>
      <c r="P358" s="216"/>
      <c r="Q358" s="219"/>
      <c r="R358" s="18">
        <f t="shared" si="101"/>
        <v>3276</v>
      </c>
      <c r="S358" s="77">
        <v>273</v>
      </c>
      <c r="T358" s="77">
        <f t="shared" si="102"/>
        <v>3963.96</v>
      </c>
      <c r="U358" s="77">
        <f t="shared" si="102"/>
        <v>330.33</v>
      </c>
      <c r="V358" s="151">
        <v>0</v>
      </c>
      <c r="W358" s="47">
        <f t="shared" si="103"/>
        <v>3276</v>
      </c>
      <c r="X358" s="495">
        <f t="shared" si="104"/>
        <v>273</v>
      </c>
      <c r="Y358" s="513">
        <v>195</v>
      </c>
      <c r="Z358" s="30"/>
      <c r="AA358" s="30"/>
      <c r="AB358" s="30"/>
      <c r="AC358" s="30"/>
      <c r="AD358" s="30"/>
      <c r="AE358" s="30"/>
      <c r="AF358" s="30"/>
      <c r="AG358" s="48"/>
      <c r="AH358" s="120"/>
      <c r="AI358" s="23" t="s">
        <v>53</v>
      </c>
      <c r="AJ358" s="23"/>
      <c r="AK358" s="21"/>
      <c r="AL358" s="21"/>
      <c r="AM358" s="23"/>
      <c r="AN358" s="1"/>
      <c r="AO358" s="1"/>
    </row>
    <row r="359" spans="1:41" s="13" customFormat="1" ht="15.6" outlineLevel="2" x14ac:dyDescent="0.25">
      <c r="A359" s="36"/>
      <c r="B359" s="32"/>
      <c r="C359" s="44" t="s">
        <v>1656</v>
      </c>
      <c r="D359" s="16"/>
      <c r="E359" s="265" t="s">
        <v>1657</v>
      </c>
      <c r="F359" s="171"/>
      <c r="G359" s="201"/>
      <c r="H359" s="201"/>
      <c r="I359" s="201"/>
      <c r="J359" s="200">
        <v>1</v>
      </c>
      <c r="K359" s="219" t="s">
        <v>101</v>
      </c>
      <c r="L359" s="18">
        <v>1</v>
      </c>
      <c r="M359" s="216" t="s">
        <v>101</v>
      </c>
      <c r="N359" s="18"/>
      <c r="O359" s="216"/>
      <c r="P359" s="216"/>
      <c r="Q359" s="219"/>
      <c r="R359" s="18">
        <f t="shared" si="101"/>
        <v>238</v>
      </c>
      <c r="S359" s="77">
        <v>238</v>
      </c>
      <c r="T359" s="77">
        <f t="shared" si="102"/>
        <v>287.98</v>
      </c>
      <c r="U359" s="77">
        <f t="shared" si="102"/>
        <v>287.98</v>
      </c>
      <c r="V359" s="151">
        <v>0</v>
      </c>
      <c r="W359" s="47">
        <f t="shared" si="103"/>
        <v>238</v>
      </c>
      <c r="X359" s="495">
        <f t="shared" si="104"/>
        <v>238</v>
      </c>
      <c r="Y359" s="513">
        <v>170</v>
      </c>
      <c r="Z359" s="30"/>
      <c r="AA359" s="30"/>
      <c r="AB359" s="30"/>
      <c r="AC359" s="30"/>
      <c r="AD359" s="30"/>
      <c r="AE359" s="30"/>
      <c r="AF359" s="30"/>
      <c r="AG359" s="48"/>
      <c r="AH359" s="120"/>
      <c r="AI359" s="23" t="s">
        <v>53</v>
      </c>
      <c r="AJ359" s="23"/>
      <c r="AK359" s="21"/>
      <c r="AL359" s="21"/>
      <c r="AM359" s="23"/>
      <c r="AN359" s="1"/>
      <c r="AO359" s="1"/>
    </row>
    <row r="360" spans="1:41" s="13" customFormat="1" ht="15.6" customHeight="1" outlineLevel="2" x14ac:dyDescent="0.25">
      <c r="A360" s="36"/>
      <c r="B360" s="32"/>
      <c r="C360" s="44" t="s">
        <v>1658</v>
      </c>
      <c r="D360" s="16"/>
      <c r="E360" s="265" t="s">
        <v>1659</v>
      </c>
      <c r="F360" s="171"/>
      <c r="G360" s="201"/>
      <c r="H360" s="201"/>
      <c r="I360" s="201"/>
      <c r="J360" s="200">
        <v>1</v>
      </c>
      <c r="K360" s="219" t="s">
        <v>101</v>
      </c>
      <c r="L360" s="18">
        <v>1</v>
      </c>
      <c r="M360" s="216" t="s">
        <v>101</v>
      </c>
      <c r="N360" s="18"/>
      <c r="O360" s="216"/>
      <c r="P360" s="216"/>
      <c r="Q360" s="219"/>
      <c r="R360" s="18">
        <f t="shared" si="101"/>
        <v>259</v>
      </c>
      <c r="S360" s="77">
        <v>259</v>
      </c>
      <c r="T360" s="77">
        <f t="shared" si="102"/>
        <v>313.39</v>
      </c>
      <c r="U360" s="77">
        <f t="shared" si="102"/>
        <v>313.39</v>
      </c>
      <c r="V360" s="151">
        <v>0</v>
      </c>
      <c r="W360" s="47">
        <f t="shared" si="103"/>
        <v>259</v>
      </c>
      <c r="X360" s="495">
        <f t="shared" si="104"/>
        <v>259</v>
      </c>
      <c r="Y360" s="513">
        <v>185</v>
      </c>
      <c r="Z360" s="30"/>
      <c r="AA360" s="30"/>
      <c r="AB360" s="30"/>
      <c r="AC360" s="30"/>
      <c r="AD360" s="30"/>
      <c r="AE360" s="30"/>
      <c r="AF360" s="30"/>
      <c r="AG360" s="48"/>
      <c r="AH360" s="120"/>
      <c r="AI360" s="23" t="s">
        <v>53</v>
      </c>
      <c r="AJ360" s="23"/>
      <c r="AK360" s="21"/>
      <c r="AL360" s="21"/>
      <c r="AM360" s="23"/>
      <c r="AN360" s="1"/>
      <c r="AO360" s="1"/>
    </row>
    <row r="361" spans="1:41" s="13" customFormat="1" ht="15.6" customHeight="1" outlineLevel="2" x14ac:dyDescent="0.25">
      <c r="A361" s="36"/>
      <c r="B361" s="32"/>
      <c r="C361" s="44" t="s">
        <v>1660</v>
      </c>
      <c r="D361" s="16"/>
      <c r="E361" s="265" t="s">
        <v>1661</v>
      </c>
      <c r="F361" s="171"/>
      <c r="G361" s="201"/>
      <c r="H361" s="201"/>
      <c r="I361" s="201"/>
      <c r="J361" s="200">
        <v>1</v>
      </c>
      <c r="K361" s="219" t="s">
        <v>101</v>
      </c>
      <c r="L361" s="18">
        <v>1</v>
      </c>
      <c r="M361" s="216" t="s">
        <v>101</v>
      </c>
      <c r="N361" s="18"/>
      <c r="O361" s="216"/>
      <c r="P361" s="216"/>
      <c r="Q361" s="219"/>
      <c r="R361" s="18">
        <f t="shared" si="101"/>
        <v>287</v>
      </c>
      <c r="S361" s="77">
        <v>287</v>
      </c>
      <c r="T361" s="77">
        <f t="shared" si="102"/>
        <v>347.27</v>
      </c>
      <c r="U361" s="77">
        <f t="shared" si="102"/>
        <v>347.27</v>
      </c>
      <c r="V361" s="151">
        <v>0</v>
      </c>
      <c r="W361" s="47">
        <f t="shared" si="103"/>
        <v>287</v>
      </c>
      <c r="X361" s="495">
        <f t="shared" si="104"/>
        <v>287</v>
      </c>
      <c r="Y361" s="513">
        <v>205</v>
      </c>
      <c r="Z361" s="30"/>
      <c r="AA361" s="30"/>
      <c r="AB361" s="30"/>
      <c r="AC361" s="30"/>
      <c r="AD361" s="30"/>
      <c r="AE361" s="30"/>
      <c r="AF361" s="30"/>
      <c r="AG361" s="48"/>
      <c r="AH361" s="120"/>
      <c r="AI361" s="23" t="s">
        <v>53</v>
      </c>
      <c r="AJ361" s="23"/>
      <c r="AK361" s="21"/>
      <c r="AL361" s="21"/>
      <c r="AM361" s="23"/>
      <c r="AN361" s="1"/>
      <c r="AO361" s="1"/>
    </row>
    <row r="362" spans="1:41" s="13" customFormat="1" ht="15.6" customHeight="1" outlineLevel="2" x14ac:dyDescent="0.25">
      <c r="A362" s="36"/>
      <c r="B362" s="32"/>
      <c r="C362" s="44" t="s">
        <v>1662</v>
      </c>
      <c r="D362" s="16"/>
      <c r="E362" s="265" t="s">
        <v>1663</v>
      </c>
      <c r="F362" s="171"/>
      <c r="G362" s="201"/>
      <c r="H362" s="201"/>
      <c r="I362" s="201"/>
      <c r="J362" s="200">
        <v>1</v>
      </c>
      <c r="K362" s="219" t="s">
        <v>101</v>
      </c>
      <c r="L362" s="18">
        <v>1</v>
      </c>
      <c r="M362" s="216" t="s">
        <v>101</v>
      </c>
      <c r="N362" s="18"/>
      <c r="O362" s="216"/>
      <c r="P362" s="216"/>
      <c r="Q362" s="219"/>
      <c r="R362" s="18">
        <f t="shared" si="101"/>
        <v>434</v>
      </c>
      <c r="S362" s="77">
        <v>434</v>
      </c>
      <c r="T362" s="77">
        <f t="shared" si="102"/>
        <v>525.14</v>
      </c>
      <c r="U362" s="77">
        <f t="shared" si="102"/>
        <v>525.14</v>
      </c>
      <c r="V362" s="151">
        <v>0</v>
      </c>
      <c r="W362" s="47">
        <f t="shared" si="103"/>
        <v>434</v>
      </c>
      <c r="X362" s="495">
        <f t="shared" si="104"/>
        <v>434</v>
      </c>
      <c r="Y362" s="513">
        <v>310</v>
      </c>
      <c r="Z362" s="30"/>
      <c r="AA362" s="30"/>
      <c r="AB362" s="30"/>
      <c r="AC362" s="30"/>
      <c r="AD362" s="30"/>
      <c r="AE362" s="30"/>
      <c r="AF362" s="30"/>
      <c r="AG362" s="48"/>
      <c r="AH362" s="120"/>
      <c r="AI362" s="23" t="s">
        <v>53</v>
      </c>
      <c r="AJ362" s="23"/>
      <c r="AK362" s="21"/>
      <c r="AL362" s="21"/>
      <c r="AM362" s="23"/>
      <c r="AN362" s="1"/>
      <c r="AO362" s="1"/>
    </row>
    <row r="363" spans="1:41" s="13" customFormat="1" ht="15.6" customHeight="1" outlineLevel="2" x14ac:dyDescent="0.25">
      <c r="A363" s="36"/>
      <c r="B363" s="32"/>
      <c r="C363" s="44" t="s">
        <v>1664</v>
      </c>
      <c r="D363" s="16"/>
      <c r="E363" s="265" t="s">
        <v>1665</v>
      </c>
      <c r="F363" s="171"/>
      <c r="G363" s="201"/>
      <c r="H363" s="201"/>
      <c r="I363" s="201"/>
      <c r="J363" s="200">
        <v>1</v>
      </c>
      <c r="K363" s="219" t="s">
        <v>101</v>
      </c>
      <c r="L363" s="18">
        <v>1</v>
      </c>
      <c r="M363" s="216" t="s">
        <v>101</v>
      </c>
      <c r="N363" s="18"/>
      <c r="O363" s="216"/>
      <c r="P363" s="216"/>
      <c r="Q363" s="219"/>
      <c r="R363" s="18">
        <f t="shared" si="101"/>
        <v>3010</v>
      </c>
      <c r="S363" s="77">
        <v>3010</v>
      </c>
      <c r="T363" s="77">
        <f t="shared" si="102"/>
        <v>3642.1</v>
      </c>
      <c r="U363" s="77">
        <f t="shared" si="102"/>
        <v>3642.1</v>
      </c>
      <c r="V363" s="151">
        <v>0</v>
      </c>
      <c r="W363" s="47">
        <f t="shared" si="103"/>
        <v>3010</v>
      </c>
      <c r="X363" s="495">
        <f t="shared" si="104"/>
        <v>3010</v>
      </c>
      <c r="Y363" s="513">
        <v>2150</v>
      </c>
      <c r="Z363" s="30"/>
      <c r="AA363" s="30"/>
      <c r="AB363" s="30"/>
      <c r="AC363" s="30"/>
      <c r="AD363" s="30"/>
      <c r="AE363" s="30"/>
      <c r="AF363" s="30"/>
      <c r="AG363" s="48"/>
      <c r="AH363" s="120"/>
      <c r="AI363" s="23" t="s">
        <v>53</v>
      </c>
      <c r="AJ363" s="23"/>
      <c r="AK363" s="21"/>
      <c r="AL363" s="21"/>
      <c r="AM363" s="23"/>
      <c r="AN363" s="1"/>
      <c r="AO363" s="1"/>
    </row>
    <row r="364" spans="1:41" s="13" customFormat="1" ht="48" customHeight="1" outlineLevel="1" x14ac:dyDescent="0.25">
      <c r="A364" s="36"/>
      <c r="B364" s="393" t="s">
        <v>1666</v>
      </c>
      <c r="C364" s="393"/>
      <c r="D364" s="393"/>
      <c r="E364" s="394"/>
      <c r="F364" s="211"/>
      <c r="G364" s="211"/>
      <c r="H364" s="211"/>
      <c r="I364" s="211"/>
      <c r="J364" s="214"/>
      <c r="K364" s="214"/>
      <c r="L364" s="367"/>
      <c r="M364" s="368"/>
      <c r="N364" s="245"/>
      <c r="O364" s="368"/>
      <c r="P364" s="368"/>
      <c r="Q364" s="214"/>
      <c r="R364" s="38"/>
      <c r="S364" s="38"/>
      <c r="T364" s="38"/>
      <c r="U364" s="38"/>
      <c r="V364" s="154"/>
      <c r="W364" s="154"/>
      <c r="X364" s="154"/>
      <c r="Y364" s="38"/>
      <c r="Z364" s="38"/>
      <c r="AA364" s="38"/>
      <c r="AB364" s="38"/>
      <c r="AC364" s="38"/>
      <c r="AD364" s="38"/>
      <c r="AE364" s="38"/>
      <c r="AF364" s="38"/>
      <c r="AG364" s="40"/>
      <c r="AH364" s="215"/>
      <c r="AI364" s="202"/>
      <c r="AJ364" s="202"/>
      <c r="AK364" s="212"/>
      <c r="AL364" s="212"/>
      <c r="AM364" s="213"/>
      <c r="AN364" s="1"/>
      <c r="AO364" s="1"/>
    </row>
    <row r="365" spans="1:41" s="13" customFormat="1" ht="15.6" outlineLevel="2" x14ac:dyDescent="0.25">
      <c r="A365" s="36"/>
      <c r="B365" s="32" t="s">
        <v>1667</v>
      </c>
      <c r="C365" s="44" t="s">
        <v>1668</v>
      </c>
      <c r="D365" s="16"/>
      <c r="E365" s="265" t="s">
        <v>1669</v>
      </c>
      <c r="F365" s="171"/>
      <c r="G365" s="201"/>
      <c r="H365" s="201"/>
      <c r="I365" s="201"/>
      <c r="J365" s="200">
        <v>1</v>
      </c>
      <c r="K365" s="219" t="s">
        <v>101</v>
      </c>
      <c r="L365" s="18">
        <v>100</v>
      </c>
      <c r="M365" s="216" t="s">
        <v>101</v>
      </c>
      <c r="N365" s="18" t="s">
        <v>153</v>
      </c>
      <c r="O365" s="216"/>
      <c r="P365" s="216"/>
      <c r="Q365" s="219"/>
      <c r="R365" s="18">
        <f t="shared" ref="R365:R392" si="105">S365*L365</f>
        <v>1400</v>
      </c>
      <c r="S365" s="77">
        <v>14</v>
      </c>
      <c r="T365" s="77">
        <f t="shared" ref="T365:U392" si="106">R365*1.21</f>
        <v>1694</v>
      </c>
      <c r="U365" s="77">
        <f t="shared" si="106"/>
        <v>16.939999999999998</v>
      </c>
      <c r="V365" s="151">
        <v>0</v>
      </c>
      <c r="W365" s="47">
        <f t="shared" ref="W365:W392" si="107">X365*L365</f>
        <v>1400</v>
      </c>
      <c r="X365" s="495">
        <f t="shared" ref="X365:X392" si="108">S365*(1-V365/100)</f>
        <v>14</v>
      </c>
      <c r="Y365" s="513" t="s">
        <v>1670</v>
      </c>
      <c r="Z365" s="30"/>
      <c r="AA365" s="30"/>
      <c r="AB365" s="30"/>
      <c r="AC365" s="30"/>
      <c r="AD365" s="30"/>
      <c r="AE365" s="30"/>
      <c r="AF365" s="30"/>
      <c r="AG365" s="48"/>
      <c r="AH365" s="120"/>
      <c r="AI365" s="23" t="s">
        <v>53</v>
      </c>
      <c r="AJ365" s="23"/>
      <c r="AK365" s="21"/>
      <c r="AL365" s="21"/>
      <c r="AM365" s="23"/>
      <c r="AN365" s="1"/>
      <c r="AO365" s="1"/>
    </row>
    <row r="366" spans="1:41" s="13" customFormat="1" ht="15.6" outlineLevel="2" x14ac:dyDescent="0.25">
      <c r="A366" s="36"/>
      <c r="B366" s="32" t="s">
        <v>1671</v>
      </c>
      <c r="C366" s="44" t="s">
        <v>1672</v>
      </c>
      <c r="D366" s="16"/>
      <c r="E366" s="265" t="s">
        <v>1673</v>
      </c>
      <c r="F366" s="171"/>
      <c r="G366" s="201"/>
      <c r="H366" s="201"/>
      <c r="I366" s="201"/>
      <c r="J366" s="200">
        <v>1</v>
      </c>
      <c r="K366" s="219" t="s">
        <v>101</v>
      </c>
      <c r="L366" s="18">
        <v>100</v>
      </c>
      <c r="M366" s="216" t="s">
        <v>101</v>
      </c>
      <c r="N366" s="18" t="s">
        <v>153</v>
      </c>
      <c r="O366" s="216"/>
      <c r="P366" s="216"/>
      <c r="Q366" s="219"/>
      <c r="R366" s="18">
        <f t="shared" si="105"/>
        <v>1400</v>
      </c>
      <c r="S366" s="77">
        <v>14</v>
      </c>
      <c r="T366" s="77">
        <f t="shared" si="106"/>
        <v>1694</v>
      </c>
      <c r="U366" s="77">
        <f t="shared" si="106"/>
        <v>16.939999999999998</v>
      </c>
      <c r="V366" s="151">
        <v>0</v>
      </c>
      <c r="W366" s="47">
        <f t="shared" si="107"/>
        <v>1400</v>
      </c>
      <c r="X366" s="495">
        <f t="shared" si="108"/>
        <v>14</v>
      </c>
      <c r="Y366" s="513" t="s">
        <v>1670</v>
      </c>
      <c r="Z366" s="30"/>
      <c r="AA366" s="30"/>
      <c r="AB366" s="30"/>
      <c r="AC366" s="30"/>
      <c r="AD366" s="30"/>
      <c r="AE366" s="30"/>
      <c r="AF366" s="30"/>
      <c r="AG366" s="48"/>
      <c r="AH366" s="120"/>
      <c r="AI366" s="23" t="s">
        <v>53</v>
      </c>
      <c r="AJ366" s="23"/>
      <c r="AK366" s="21"/>
      <c r="AL366" s="21"/>
      <c r="AM366" s="23"/>
      <c r="AN366" s="1"/>
      <c r="AO366" s="1"/>
    </row>
    <row r="367" spans="1:41" s="13" customFormat="1" ht="15.6" outlineLevel="2" x14ac:dyDescent="0.25">
      <c r="A367" s="36"/>
      <c r="B367" s="32" t="s">
        <v>1674</v>
      </c>
      <c r="C367" s="44" t="s">
        <v>1675</v>
      </c>
      <c r="D367" s="16"/>
      <c r="E367" s="265" t="s">
        <v>1676</v>
      </c>
      <c r="F367" s="171"/>
      <c r="G367" s="201"/>
      <c r="H367" s="201"/>
      <c r="I367" s="201"/>
      <c r="J367" s="200">
        <v>1</v>
      </c>
      <c r="K367" s="219" t="s">
        <v>101</v>
      </c>
      <c r="L367" s="18">
        <v>100</v>
      </c>
      <c r="M367" s="216" t="s">
        <v>101</v>
      </c>
      <c r="N367" s="18" t="s">
        <v>153</v>
      </c>
      <c r="O367" s="216"/>
      <c r="P367" s="216"/>
      <c r="Q367" s="219"/>
      <c r="R367" s="18">
        <f t="shared" si="105"/>
        <v>1460</v>
      </c>
      <c r="S367" s="77">
        <v>14.6</v>
      </c>
      <c r="T367" s="77">
        <f t="shared" si="106"/>
        <v>1766.6</v>
      </c>
      <c r="U367" s="77">
        <f t="shared" si="106"/>
        <v>17.666</v>
      </c>
      <c r="V367" s="151">
        <v>0</v>
      </c>
      <c r="W367" s="47">
        <f t="shared" si="107"/>
        <v>1460</v>
      </c>
      <c r="X367" s="495">
        <f t="shared" si="108"/>
        <v>14.6</v>
      </c>
      <c r="Y367" s="513" t="s">
        <v>1677</v>
      </c>
      <c r="Z367" s="30"/>
      <c r="AA367" s="30"/>
      <c r="AB367" s="30"/>
      <c r="AC367" s="30"/>
      <c r="AD367" s="30"/>
      <c r="AE367" s="30"/>
      <c r="AF367" s="30"/>
      <c r="AG367" s="48"/>
      <c r="AH367" s="120"/>
      <c r="AI367" s="23" t="s">
        <v>53</v>
      </c>
      <c r="AJ367" s="23"/>
      <c r="AK367" s="21"/>
      <c r="AL367" s="21"/>
      <c r="AM367" s="23"/>
      <c r="AN367" s="1"/>
      <c r="AO367" s="1"/>
    </row>
    <row r="368" spans="1:41" s="13" customFormat="1" ht="15.6" outlineLevel="2" x14ac:dyDescent="0.25">
      <c r="A368" s="36"/>
      <c r="B368" s="32" t="s">
        <v>1678</v>
      </c>
      <c r="C368" s="44" t="s">
        <v>1679</v>
      </c>
      <c r="D368" s="16"/>
      <c r="E368" s="265" t="s">
        <v>1680</v>
      </c>
      <c r="F368" s="171"/>
      <c r="G368" s="201"/>
      <c r="H368" s="201"/>
      <c r="I368" s="201"/>
      <c r="J368" s="200">
        <v>1</v>
      </c>
      <c r="K368" s="219" t="s">
        <v>101</v>
      </c>
      <c r="L368" s="18">
        <v>100</v>
      </c>
      <c r="M368" s="216" t="s">
        <v>101</v>
      </c>
      <c r="N368" s="18" t="s">
        <v>153</v>
      </c>
      <c r="O368" s="216"/>
      <c r="P368" s="216"/>
      <c r="Q368" s="219"/>
      <c r="R368" s="18">
        <f t="shared" si="105"/>
        <v>1570</v>
      </c>
      <c r="S368" s="77">
        <v>15.7</v>
      </c>
      <c r="T368" s="77">
        <f t="shared" si="106"/>
        <v>1899.7</v>
      </c>
      <c r="U368" s="77">
        <f t="shared" si="106"/>
        <v>18.997</v>
      </c>
      <c r="V368" s="151">
        <v>0</v>
      </c>
      <c r="W368" s="47">
        <f t="shared" si="107"/>
        <v>1570</v>
      </c>
      <c r="X368" s="495">
        <f t="shared" si="108"/>
        <v>15.7</v>
      </c>
      <c r="Y368" s="513" t="s">
        <v>1681</v>
      </c>
      <c r="Z368" s="30"/>
      <c r="AA368" s="30"/>
      <c r="AB368" s="30"/>
      <c r="AC368" s="30"/>
      <c r="AD368" s="30"/>
      <c r="AE368" s="30"/>
      <c r="AF368" s="30"/>
      <c r="AG368" s="48"/>
      <c r="AH368" s="120"/>
      <c r="AI368" s="23" t="s">
        <v>53</v>
      </c>
      <c r="AJ368" s="23"/>
      <c r="AK368" s="21"/>
      <c r="AL368" s="21"/>
      <c r="AM368" s="23"/>
      <c r="AN368" s="1"/>
      <c r="AO368" s="1"/>
    </row>
    <row r="369" spans="1:41" s="13" customFormat="1" ht="15.6" outlineLevel="2" x14ac:dyDescent="0.25">
      <c r="A369" s="36"/>
      <c r="B369" s="32" t="s">
        <v>1682</v>
      </c>
      <c r="C369" s="44" t="s">
        <v>1683</v>
      </c>
      <c r="D369" s="16"/>
      <c r="E369" s="265" t="s">
        <v>1684</v>
      </c>
      <c r="F369" s="171"/>
      <c r="G369" s="201"/>
      <c r="H369" s="201"/>
      <c r="I369" s="201"/>
      <c r="J369" s="200">
        <v>1</v>
      </c>
      <c r="K369" s="219" t="s">
        <v>101</v>
      </c>
      <c r="L369" s="18">
        <v>100</v>
      </c>
      <c r="M369" s="216" t="s">
        <v>101</v>
      </c>
      <c r="N369" s="18" t="s">
        <v>153</v>
      </c>
      <c r="O369" s="216"/>
      <c r="P369" s="216"/>
      <c r="Q369" s="219"/>
      <c r="R369" s="18">
        <f t="shared" si="105"/>
        <v>1630</v>
      </c>
      <c r="S369" s="77">
        <v>16.3</v>
      </c>
      <c r="T369" s="77">
        <f t="shared" si="106"/>
        <v>1972.3</v>
      </c>
      <c r="U369" s="77">
        <f t="shared" si="106"/>
        <v>19.722999999999999</v>
      </c>
      <c r="V369" s="151">
        <v>0</v>
      </c>
      <c r="W369" s="47">
        <f t="shared" si="107"/>
        <v>1630</v>
      </c>
      <c r="X369" s="495">
        <f t="shared" si="108"/>
        <v>16.3</v>
      </c>
      <c r="Y369" s="513" t="s">
        <v>1685</v>
      </c>
      <c r="Z369" s="30"/>
      <c r="AA369" s="30"/>
      <c r="AB369" s="30"/>
      <c r="AC369" s="30"/>
      <c r="AD369" s="30"/>
      <c r="AE369" s="30"/>
      <c r="AF369" s="30"/>
      <c r="AG369" s="48"/>
      <c r="AH369" s="120"/>
      <c r="AI369" s="23" t="s">
        <v>53</v>
      </c>
      <c r="AJ369" s="23"/>
      <c r="AK369" s="21"/>
      <c r="AL369" s="21"/>
      <c r="AM369" s="23"/>
      <c r="AN369" s="1"/>
      <c r="AO369" s="1"/>
    </row>
    <row r="370" spans="1:41" s="13" customFormat="1" ht="15.6" customHeight="1" outlineLevel="2" x14ac:dyDescent="0.25">
      <c r="A370" s="36"/>
      <c r="B370" s="32" t="s">
        <v>1686</v>
      </c>
      <c r="C370" s="44" t="s">
        <v>1687</v>
      </c>
      <c r="D370" s="16"/>
      <c r="E370" s="265" t="s">
        <v>1688</v>
      </c>
      <c r="F370" s="171"/>
      <c r="G370" s="201"/>
      <c r="H370" s="201"/>
      <c r="I370" s="201"/>
      <c r="J370" s="200">
        <v>1</v>
      </c>
      <c r="K370" s="219" t="s">
        <v>101</v>
      </c>
      <c r="L370" s="18">
        <v>100</v>
      </c>
      <c r="M370" s="216" t="s">
        <v>101</v>
      </c>
      <c r="N370" s="18" t="s">
        <v>153</v>
      </c>
      <c r="O370" s="216"/>
      <c r="P370" s="216"/>
      <c r="Q370" s="219"/>
      <c r="R370" s="18">
        <f t="shared" si="105"/>
        <v>1839.9999999999998</v>
      </c>
      <c r="S370" s="77">
        <v>18.399999999999999</v>
      </c>
      <c r="T370" s="77">
        <f t="shared" si="106"/>
        <v>2226.3999999999996</v>
      </c>
      <c r="U370" s="77">
        <f t="shared" si="106"/>
        <v>22.263999999999999</v>
      </c>
      <c r="V370" s="151">
        <v>0</v>
      </c>
      <c r="W370" s="47">
        <f t="shared" si="107"/>
        <v>1839.9999999999998</v>
      </c>
      <c r="X370" s="495">
        <f t="shared" si="108"/>
        <v>18.399999999999999</v>
      </c>
      <c r="Y370" s="513" t="s">
        <v>1689</v>
      </c>
      <c r="Z370" s="30"/>
      <c r="AA370" s="30"/>
      <c r="AB370" s="30"/>
      <c r="AC370" s="30"/>
      <c r="AD370" s="30"/>
      <c r="AE370" s="30"/>
      <c r="AF370" s="30"/>
      <c r="AG370" s="48"/>
      <c r="AH370" s="120"/>
      <c r="AI370" s="23" t="s">
        <v>53</v>
      </c>
      <c r="AJ370" s="23"/>
      <c r="AK370" s="21"/>
      <c r="AL370" s="21"/>
      <c r="AM370" s="23"/>
      <c r="AN370" s="1"/>
      <c r="AO370" s="1"/>
    </row>
    <row r="371" spans="1:41" s="13" customFormat="1" ht="15.6" customHeight="1" outlineLevel="2" x14ac:dyDescent="0.25">
      <c r="A371" s="36"/>
      <c r="B371" s="32" t="s">
        <v>1690</v>
      </c>
      <c r="C371" s="44" t="s">
        <v>1691</v>
      </c>
      <c r="D371" s="16"/>
      <c r="E371" s="265" t="s">
        <v>1692</v>
      </c>
      <c r="F371" s="171"/>
      <c r="G371" s="201"/>
      <c r="H371" s="201"/>
      <c r="I371" s="201"/>
      <c r="J371" s="200">
        <v>1</v>
      </c>
      <c r="K371" s="219" t="s">
        <v>101</v>
      </c>
      <c r="L371" s="18">
        <v>100</v>
      </c>
      <c r="M371" s="216" t="s">
        <v>101</v>
      </c>
      <c r="N371" s="18" t="s">
        <v>153</v>
      </c>
      <c r="O371" s="216"/>
      <c r="P371" s="216"/>
      <c r="Q371" s="219"/>
      <c r="R371" s="18">
        <f t="shared" si="105"/>
        <v>1930</v>
      </c>
      <c r="S371" s="77">
        <v>19.3</v>
      </c>
      <c r="T371" s="77">
        <f t="shared" si="106"/>
        <v>2335.2999999999997</v>
      </c>
      <c r="U371" s="77">
        <f t="shared" si="106"/>
        <v>23.353000000000002</v>
      </c>
      <c r="V371" s="151">
        <v>0</v>
      </c>
      <c r="W371" s="47">
        <f t="shared" si="107"/>
        <v>1930</v>
      </c>
      <c r="X371" s="495">
        <f t="shared" si="108"/>
        <v>19.3</v>
      </c>
      <c r="Y371" s="513" t="s">
        <v>1693</v>
      </c>
      <c r="Z371" s="30"/>
      <c r="AA371" s="30"/>
      <c r="AB371" s="30"/>
      <c r="AC371" s="30"/>
      <c r="AD371" s="30"/>
      <c r="AE371" s="30"/>
      <c r="AF371" s="30"/>
      <c r="AG371" s="48"/>
      <c r="AH371" s="120"/>
      <c r="AI371" s="23" t="s">
        <v>53</v>
      </c>
      <c r="AJ371" s="23"/>
      <c r="AK371" s="21"/>
      <c r="AL371" s="21"/>
      <c r="AM371" s="23"/>
      <c r="AN371" s="1"/>
      <c r="AO371" s="1"/>
    </row>
    <row r="372" spans="1:41" s="13" customFormat="1" ht="15.6" customHeight="1" outlineLevel="2" x14ac:dyDescent="0.25">
      <c r="A372" s="36"/>
      <c r="B372" s="32" t="s">
        <v>1694</v>
      </c>
      <c r="C372" s="44" t="s">
        <v>1695</v>
      </c>
      <c r="D372" s="16"/>
      <c r="E372" s="265" t="s">
        <v>1696</v>
      </c>
      <c r="F372" s="171"/>
      <c r="G372" s="201"/>
      <c r="H372" s="201"/>
      <c r="I372" s="201"/>
      <c r="J372" s="200">
        <v>1</v>
      </c>
      <c r="K372" s="219" t="s">
        <v>101</v>
      </c>
      <c r="L372" s="18">
        <v>100</v>
      </c>
      <c r="M372" s="216" t="s">
        <v>101</v>
      </c>
      <c r="N372" s="18" t="s">
        <v>153</v>
      </c>
      <c r="O372" s="216"/>
      <c r="P372" s="216"/>
      <c r="Q372" s="219"/>
      <c r="R372" s="18">
        <f t="shared" si="105"/>
        <v>2170</v>
      </c>
      <c r="S372" s="77">
        <v>21.7</v>
      </c>
      <c r="T372" s="77">
        <f t="shared" si="106"/>
        <v>2625.7</v>
      </c>
      <c r="U372" s="77">
        <f t="shared" si="106"/>
        <v>26.256999999999998</v>
      </c>
      <c r="V372" s="151">
        <v>0</v>
      </c>
      <c r="W372" s="47">
        <f t="shared" si="107"/>
        <v>2170</v>
      </c>
      <c r="X372" s="495">
        <f t="shared" si="108"/>
        <v>21.7</v>
      </c>
      <c r="Y372" s="513" t="s">
        <v>1697</v>
      </c>
      <c r="Z372" s="30"/>
      <c r="AA372" s="30"/>
      <c r="AB372" s="30"/>
      <c r="AC372" s="30"/>
      <c r="AD372" s="30"/>
      <c r="AE372" s="30"/>
      <c r="AF372" s="30"/>
      <c r="AG372" s="48"/>
      <c r="AH372" s="120"/>
      <c r="AI372" s="23" t="s">
        <v>53</v>
      </c>
      <c r="AJ372" s="23"/>
      <c r="AK372" s="21"/>
      <c r="AL372" s="21"/>
      <c r="AM372" s="23"/>
      <c r="AN372" s="1"/>
      <c r="AO372" s="1"/>
    </row>
    <row r="373" spans="1:41" s="13" customFormat="1" ht="15.6" customHeight="1" outlineLevel="2" x14ac:dyDescent="0.25">
      <c r="A373" s="36"/>
      <c r="B373" s="32" t="s">
        <v>1698</v>
      </c>
      <c r="C373" s="44" t="s">
        <v>1699</v>
      </c>
      <c r="D373" s="16"/>
      <c r="E373" s="265" t="s">
        <v>1700</v>
      </c>
      <c r="F373" s="171"/>
      <c r="G373" s="201"/>
      <c r="H373" s="201"/>
      <c r="I373" s="201"/>
      <c r="J373" s="200">
        <v>1</v>
      </c>
      <c r="K373" s="219" t="s">
        <v>101</v>
      </c>
      <c r="L373" s="18">
        <v>100</v>
      </c>
      <c r="M373" s="216" t="s">
        <v>101</v>
      </c>
      <c r="N373" s="18" t="s">
        <v>153</v>
      </c>
      <c r="O373" s="216"/>
      <c r="P373" s="216"/>
      <c r="Q373" s="219"/>
      <c r="R373" s="18">
        <f t="shared" si="105"/>
        <v>2330</v>
      </c>
      <c r="S373" s="77">
        <v>23.3</v>
      </c>
      <c r="T373" s="77">
        <f t="shared" si="106"/>
        <v>2819.2999999999997</v>
      </c>
      <c r="U373" s="77">
        <f t="shared" si="106"/>
        <v>28.193000000000001</v>
      </c>
      <c r="V373" s="151">
        <v>0</v>
      </c>
      <c r="W373" s="47">
        <f t="shared" si="107"/>
        <v>2330</v>
      </c>
      <c r="X373" s="495">
        <f t="shared" si="108"/>
        <v>23.3</v>
      </c>
      <c r="Y373" s="513" t="s">
        <v>1701</v>
      </c>
      <c r="Z373" s="30"/>
      <c r="AA373" s="30"/>
      <c r="AB373" s="30"/>
      <c r="AC373" s="30"/>
      <c r="AD373" s="30"/>
      <c r="AE373" s="30"/>
      <c r="AF373" s="30"/>
      <c r="AG373" s="48"/>
      <c r="AH373" s="120"/>
      <c r="AI373" s="23" t="s">
        <v>53</v>
      </c>
      <c r="AJ373" s="23"/>
      <c r="AK373" s="21"/>
      <c r="AL373" s="21"/>
      <c r="AM373" s="23"/>
      <c r="AN373" s="1"/>
      <c r="AO373" s="1"/>
    </row>
    <row r="374" spans="1:41" s="13" customFormat="1" ht="15.6" customHeight="1" outlineLevel="2" x14ac:dyDescent="0.25">
      <c r="A374" s="36"/>
      <c r="B374" s="32" t="s">
        <v>1702</v>
      </c>
      <c r="C374" s="44" t="s">
        <v>1703</v>
      </c>
      <c r="D374" s="16"/>
      <c r="E374" s="265" t="s">
        <v>1704</v>
      </c>
      <c r="F374" s="171"/>
      <c r="G374" s="201"/>
      <c r="H374" s="201"/>
      <c r="I374" s="201"/>
      <c r="J374" s="200">
        <v>1</v>
      </c>
      <c r="K374" s="219" t="s">
        <v>101</v>
      </c>
      <c r="L374" s="18">
        <v>100</v>
      </c>
      <c r="M374" s="216" t="s">
        <v>101</v>
      </c>
      <c r="N374" s="18" t="s">
        <v>153</v>
      </c>
      <c r="O374" s="216"/>
      <c r="P374" s="216"/>
      <c r="Q374" s="219"/>
      <c r="R374" s="18">
        <f t="shared" si="105"/>
        <v>2790</v>
      </c>
      <c r="S374" s="77">
        <v>27.9</v>
      </c>
      <c r="T374" s="77">
        <f t="shared" si="106"/>
        <v>3375.9</v>
      </c>
      <c r="U374" s="77">
        <f t="shared" si="106"/>
        <v>33.759</v>
      </c>
      <c r="V374" s="151">
        <v>0</v>
      </c>
      <c r="W374" s="47">
        <f t="shared" si="107"/>
        <v>2790</v>
      </c>
      <c r="X374" s="495">
        <f t="shared" si="108"/>
        <v>27.9</v>
      </c>
      <c r="Y374" s="513" t="s">
        <v>1705</v>
      </c>
      <c r="Z374" s="30"/>
      <c r="AA374" s="30"/>
      <c r="AB374" s="30"/>
      <c r="AC374" s="30"/>
      <c r="AD374" s="30"/>
      <c r="AE374" s="30"/>
      <c r="AF374" s="30"/>
      <c r="AG374" s="48"/>
      <c r="AH374" s="120"/>
      <c r="AI374" s="23" t="s">
        <v>53</v>
      </c>
      <c r="AJ374" s="23"/>
      <c r="AK374" s="21"/>
      <c r="AL374" s="21"/>
      <c r="AM374" s="23"/>
      <c r="AN374" s="1"/>
      <c r="AO374" s="1"/>
    </row>
    <row r="375" spans="1:41" s="13" customFormat="1" ht="15.6" customHeight="1" outlineLevel="2" x14ac:dyDescent="0.25">
      <c r="A375" s="36"/>
      <c r="B375" s="32" t="s">
        <v>1706</v>
      </c>
      <c r="C375" s="44" t="s">
        <v>1707</v>
      </c>
      <c r="D375" s="16"/>
      <c r="E375" s="265" t="s">
        <v>1708</v>
      </c>
      <c r="F375" s="171"/>
      <c r="G375" s="201"/>
      <c r="H375" s="201"/>
      <c r="I375" s="201"/>
      <c r="J375" s="200">
        <v>1</v>
      </c>
      <c r="K375" s="219" t="s">
        <v>101</v>
      </c>
      <c r="L375" s="18">
        <v>100</v>
      </c>
      <c r="M375" s="216" t="s">
        <v>101</v>
      </c>
      <c r="N375" s="18" t="s">
        <v>153</v>
      </c>
      <c r="O375" s="216"/>
      <c r="P375" s="216"/>
      <c r="Q375" s="219"/>
      <c r="R375" s="18">
        <f t="shared" si="105"/>
        <v>3390</v>
      </c>
      <c r="S375" s="77">
        <v>33.9</v>
      </c>
      <c r="T375" s="77">
        <f t="shared" si="106"/>
        <v>4101.8999999999996</v>
      </c>
      <c r="U375" s="77">
        <f t="shared" si="106"/>
        <v>41.018999999999998</v>
      </c>
      <c r="V375" s="151">
        <v>0</v>
      </c>
      <c r="W375" s="47">
        <f t="shared" si="107"/>
        <v>3390</v>
      </c>
      <c r="X375" s="495">
        <f t="shared" si="108"/>
        <v>33.9</v>
      </c>
      <c r="Y375" s="513" t="s">
        <v>1709</v>
      </c>
      <c r="Z375" s="30"/>
      <c r="AA375" s="30"/>
      <c r="AB375" s="30"/>
      <c r="AC375" s="30"/>
      <c r="AD375" s="30"/>
      <c r="AE375" s="30"/>
      <c r="AF375" s="30"/>
      <c r="AG375" s="48"/>
      <c r="AH375" s="120"/>
      <c r="AI375" s="23" t="s">
        <v>53</v>
      </c>
      <c r="AJ375" s="23"/>
      <c r="AK375" s="21"/>
      <c r="AL375" s="21"/>
      <c r="AM375" s="23"/>
      <c r="AN375" s="1"/>
      <c r="AO375" s="1"/>
    </row>
    <row r="376" spans="1:41" s="13" customFormat="1" ht="15.6" customHeight="1" outlineLevel="2" x14ac:dyDescent="0.25">
      <c r="A376" s="36"/>
      <c r="B376" s="32" t="s">
        <v>1710</v>
      </c>
      <c r="C376" s="44" t="s">
        <v>1711</v>
      </c>
      <c r="D376" s="16"/>
      <c r="E376" s="265" t="s">
        <v>1712</v>
      </c>
      <c r="F376" s="171"/>
      <c r="G376" s="201"/>
      <c r="H376" s="201"/>
      <c r="I376" s="201"/>
      <c r="J376" s="200">
        <v>1</v>
      </c>
      <c r="K376" s="219" t="s">
        <v>101</v>
      </c>
      <c r="L376" s="18">
        <v>100</v>
      </c>
      <c r="M376" s="216" t="s">
        <v>101</v>
      </c>
      <c r="N376" s="18" t="s">
        <v>153</v>
      </c>
      <c r="O376" s="216"/>
      <c r="P376" s="216"/>
      <c r="Q376" s="219"/>
      <c r="R376" s="18">
        <f t="shared" si="105"/>
        <v>3940</v>
      </c>
      <c r="S376" s="77">
        <v>39.4</v>
      </c>
      <c r="T376" s="77">
        <f t="shared" si="106"/>
        <v>4767.3999999999996</v>
      </c>
      <c r="U376" s="77">
        <f t="shared" si="106"/>
        <v>47.673999999999999</v>
      </c>
      <c r="V376" s="151">
        <v>0</v>
      </c>
      <c r="W376" s="47">
        <f t="shared" si="107"/>
        <v>3940</v>
      </c>
      <c r="X376" s="495">
        <f t="shared" si="108"/>
        <v>39.4</v>
      </c>
      <c r="Y376" s="513" t="s">
        <v>1713</v>
      </c>
      <c r="Z376" s="30"/>
      <c r="AA376" s="30"/>
      <c r="AB376" s="30"/>
      <c r="AC376" s="30"/>
      <c r="AD376" s="30"/>
      <c r="AE376" s="30"/>
      <c r="AF376" s="30"/>
      <c r="AG376" s="48"/>
      <c r="AH376" s="120"/>
      <c r="AI376" s="23" t="s">
        <v>53</v>
      </c>
      <c r="AJ376" s="23"/>
      <c r="AK376" s="21"/>
      <c r="AL376" s="21"/>
      <c r="AM376" s="23"/>
      <c r="AN376" s="1"/>
      <c r="AO376" s="1"/>
    </row>
    <row r="377" spans="1:41" s="13" customFormat="1" ht="15.6" outlineLevel="2" x14ac:dyDescent="0.25">
      <c r="A377" s="36"/>
      <c r="B377" s="32" t="s">
        <v>1714</v>
      </c>
      <c r="C377" s="540" t="s">
        <v>1715</v>
      </c>
      <c r="D377" s="554"/>
      <c r="E377" s="574" t="s">
        <v>1716</v>
      </c>
      <c r="F377" s="171"/>
      <c r="G377" s="201"/>
      <c r="H377" s="201"/>
      <c r="I377" s="201"/>
      <c r="J377" s="200">
        <v>1</v>
      </c>
      <c r="K377" s="219" t="s">
        <v>101</v>
      </c>
      <c r="L377" s="18">
        <v>100</v>
      </c>
      <c r="M377" s="216" t="s">
        <v>101</v>
      </c>
      <c r="N377" s="18" t="s">
        <v>153</v>
      </c>
      <c r="O377" s="216"/>
      <c r="P377" s="216"/>
      <c r="Q377" s="219"/>
      <c r="R377" s="18">
        <f t="shared" si="105"/>
        <v>4370</v>
      </c>
      <c r="S377" s="77">
        <v>43.7</v>
      </c>
      <c r="T377" s="77">
        <f t="shared" si="106"/>
        <v>5287.7</v>
      </c>
      <c r="U377" s="77">
        <f t="shared" si="106"/>
        <v>52.877000000000002</v>
      </c>
      <c r="V377" s="151">
        <v>0</v>
      </c>
      <c r="W377" s="47">
        <f t="shared" si="107"/>
        <v>4370</v>
      </c>
      <c r="X377" s="495">
        <f t="shared" si="108"/>
        <v>43.7</v>
      </c>
      <c r="Y377" s="513" t="s">
        <v>1717</v>
      </c>
      <c r="Z377" s="30"/>
      <c r="AA377" s="30"/>
      <c r="AB377" s="30"/>
      <c r="AC377" s="30"/>
      <c r="AD377" s="30"/>
      <c r="AE377" s="30"/>
      <c r="AF377" s="30"/>
      <c r="AG377" s="48"/>
      <c r="AH377" s="120"/>
      <c r="AI377" s="23" t="s">
        <v>53</v>
      </c>
      <c r="AJ377" s="23"/>
      <c r="AK377" s="21"/>
      <c r="AL377" s="21"/>
      <c r="AM377" s="23"/>
      <c r="AN377" s="1"/>
      <c r="AO377" s="1"/>
    </row>
    <row r="378" spans="1:41" s="13" customFormat="1" ht="15.6" outlineLevel="2" x14ac:dyDescent="0.25">
      <c r="A378" s="36"/>
      <c r="B378" s="32" t="s">
        <v>1718</v>
      </c>
      <c r="C378" s="540" t="s">
        <v>1719</v>
      </c>
      <c r="D378" s="554"/>
      <c r="E378" s="574" t="s">
        <v>1720</v>
      </c>
      <c r="F378" s="171"/>
      <c r="G378" s="201"/>
      <c r="H378" s="201"/>
      <c r="I378" s="201"/>
      <c r="J378" s="200">
        <v>1</v>
      </c>
      <c r="K378" s="219" t="s">
        <v>101</v>
      </c>
      <c r="L378" s="18">
        <v>100</v>
      </c>
      <c r="M378" s="216" t="s">
        <v>101</v>
      </c>
      <c r="N378" s="18" t="s">
        <v>153</v>
      </c>
      <c r="O378" s="216"/>
      <c r="P378" s="216"/>
      <c r="Q378" s="219"/>
      <c r="R378" s="18">
        <f t="shared" si="105"/>
        <v>6050</v>
      </c>
      <c r="S378" s="77">
        <v>60.5</v>
      </c>
      <c r="T378" s="77">
        <f t="shared" si="106"/>
        <v>7320.5</v>
      </c>
      <c r="U378" s="77">
        <f t="shared" si="106"/>
        <v>73.204999999999998</v>
      </c>
      <c r="V378" s="151">
        <v>0</v>
      </c>
      <c r="W378" s="47">
        <f t="shared" si="107"/>
        <v>6050</v>
      </c>
      <c r="X378" s="495">
        <f t="shared" si="108"/>
        <v>60.5</v>
      </c>
      <c r="Y378" s="513" t="s">
        <v>1721</v>
      </c>
      <c r="Z378" s="30"/>
      <c r="AA378" s="30"/>
      <c r="AB378" s="30"/>
      <c r="AC378" s="30"/>
      <c r="AD378" s="30"/>
      <c r="AE378" s="30"/>
      <c r="AF378" s="30"/>
      <c r="AG378" s="48"/>
      <c r="AH378" s="120"/>
      <c r="AI378" s="23" t="s">
        <v>53</v>
      </c>
      <c r="AJ378" s="23"/>
      <c r="AK378" s="21"/>
      <c r="AL378" s="21"/>
      <c r="AM378" s="23"/>
      <c r="AN378" s="1"/>
      <c r="AO378" s="1"/>
    </row>
    <row r="379" spans="1:41" s="13" customFormat="1" ht="15.6" outlineLevel="2" x14ac:dyDescent="0.25">
      <c r="A379" s="36"/>
      <c r="B379" s="32" t="s">
        <v>1722</v>
      </c>
      <c r="C379" s="540" t="s">
        <v>1723</v>
      </c>
      <c r="D379" s="554"/>
      <c r="E379" s="574" t="s">
        <v>1724</v>
      </c>
      <c r="F379" s="171"/>
      <c r="G379" s="201"/>
      <c r="H379" s="201"/>
      <c r="I379" s="201"/>
      <c r="J379" s="200">
        <v>1</v>
      </c>
      <c r="K379" s="219" t="s">
        <v>101</v>
      </c>
      <c r="L379" s="18">
        <v>100</v>
      </c>
      <c r="M379" s="216" t="s">
        <v>101</v>
      </c>
      <c r="N379" s="18" t="s">
        <v>153</v>
      </c>
      <c r="O379" s="216"/>
      <c r="P379" s="216"/>
      <c r="Q379" s="219"/>
      <c r="R379" s="18">
        <f t="shared" si="105"/>
        <v>7780</v>
      </c>
      <c r="S379" s="77">
        <v>77.8</v>
      </c>
      <c r="T379" s="77">
        <f t="shared" si="106"/>
        <v>9413.7999999999993</v>
      </c>
      <c r="U379" s="77">
        <f t="shared" si="106"/>
        <v>94.137999999999991</v>
      </c>
      <c r="V379" s="151">
        <v>0</v>
      </c>
      <c r="W379" s="47">
        <f t="shared" si="107"/>
        <v>7780</v>
      </c>
      <c r="X379" s="495">
        <f t="shared" si="108"/>
        <v>77.8</v>
      </c>
      <c r="Y379" s="513" t="s">
        <v>1725</v>
      </c>
      <c r="Z379" s="30"/>
      <c r="AA379" s="30"/>
      <c r="AB379" s="30"/>
      <c r="AC379" s="30"/>
      <c r="AD379" s="30"/>
      <c r="AE379" s="30"/>
      <c r="AF379" s="30"/>
      <c r="AG379" s="48"/>
      <c r="AH379" s="120"/>
      <c r="AI379" s="23" t="s">
        <v>53</v>
      </c>
      <c r="AJ379" s="23"/>
      <c r="AK379" s="21"/>
      <c r="AL379" s="21"/>
      <c r="AM379" s="23"/>
      <c r="AN379" s="1"/>
      <c r="AO379" s="1"/>
    </row>
    <row r="380" spans="1:41" s="13" customFormat="1" ht="15.6" outlineLevel="2" x14ac:dyDescent="0.25">
      <c r="A380" s="36"/>
      <c r="B380" s="32">
        <v>4038078200073</v>
      </c>
      <c r="C380" s="540" t="s">
        <v>1726</v>
      </c>
      <c r="D380" s="554"/>
      <c r="E380" s="574" t="s">
        <v>1727</v>
      </c>
      <c r="F380" s="171"/>
      <c r="G380" s="201"/>
      <c r="H380" s="201"/>
      <c r="I380" s="201"/>
      <c r="J380" s="200">
        <v>1</v>
      </c>
      <c r="K380" s="219" t="s">
        <v>101</v>
      </c>
      <c r="L380" s="18">
        <v>300</v>
      </c>
      <c r="M380" s="216" t="s">
        <v>101</v>
      </c>
      <c r="N380" s="18" t="s">
        <v>153</v>
      </c>
      <c r="O380" s="216"/>
      <c r="P380" s="216"/>
      <c r="Q380" s="219"/>
      <c r="R380" s="18">
        <f t="shared" si="105"/>
        <v>780</v>
      </c>
      <c r="S380" s="77">
        <v>2.6</v>
      </c>
      <c r="T380" s="77">
        <f t="shared" si="106"/>
        <v>943.8</v>
      </c>
      <c r="U380" s="77">
        <f t="shared" si="106"/>
        <v>3.1459999999999999</v>
      </c>
      <c r="V380" s="151">
        <v>0</v>
      </c>
      <c r="W380" s="47">
        <f t="shared" si="107"/>
        <v>780</v>
      </c>
      <c r="X380" s="495">
        <f t="shared" si="108"/>
        <v>2.6</v>
      </c>
      <c r="Y380" s="513">
        <v>1.198</v>
      </c>
      <c r="Z380" s="30"/>
      <c r="AA380" s="30"/>
      <c r="AB380" s="30"/>
      <c r="AC380" s="30"/>
      <c r="AD380" s="30"/>
      <c r="AE380" s="30"/>
      <c r="AF380" s="30"/>
      <c r="AG380" s="48"/>
      <c r="AH380" s="120"/>
      <c r="AI380" s="23" t="s">
        <v>53</v>
      </c>
      <c r="AJ380" s="23"/>
      <c r="AK380" s="21"/>
      <c r="AL380" s="21"/>
      <c r="AM380" s="23"/>
      <c r="AN380" s="1"/>
      <c r="AO380" s="1"/>
    </row>
    <row r="381" spans="1:41" s="13" customFormat="1" ht="15.6" outlineLevel="2" x14ac:dyDescent="0.25">
      <c r="A381" s="36"/>
      <c r="B381" s="32">
        <v>4038078200080</v>
      </c>
      <c r="C381" s="540" t="s">
        <v>1728</v>
      </c>
      <c r="D381" s="554"/>
      <c r="E381" s="574" t="s">
        <v>1729</v>
      </c>
      <c r="F381" s="171"/>
      <c r="G381" s="201"/>
      <c r="H381" s="201"/>
      <c r="I381" s="201"/>
      <c r="J381" s="200">
        <v>1</v>
      </c>
      <c r="K381" s="219" t="s">
        <v>101</v>
      </c>
      <c r="L381" s="18">
        <v>300</v>
      </c>
      <c r="M381" s="216" t="s">
        <v>101</v>
      </c>
      <c r="N381" s="18" t="s">
        <v>153</v>
      </c>
      <c r="O381" s="216"/>
      <c r="P381" s="216"/>
      <c r="Q381" s="219"/>
      <c r="R381" s="18">
        <f t="shared" si="105"/>
        <v>780</v>
      </c>
      <c r="S381" s="77">
        <v>2.6</v>
      </c>
      <c r="T381" s="77">
        <f t="shared" si="106"/>
        <v>943.8</v>
      </c>
      <c r="U381" s="77">
        <f t="shared" si="106"/>
        <v>3.1459999999999999</v>
      </c>
      <c r="V381" s="151">
        <v>0</v>
      </c>
      <c r="W381" s="47">
        <f t="shared" si="107"/>
        <v>780</v>
      </c>
      <c r="X381" s="495">
        <f t="shared" si="108"/>
        <v>2.6</v>
      </c>
      <c r="Y381" s="513">
        <v>1.198</v>
      </c>
      <c r="Z381" s="30"/>
      <c r="AA381" s="30"/>
      <c r="AB381" s="30"/>
      <c r="AC381" s="30"/>
      <c r="AD381" s="30"/>
      <c r="AE381" s="30"/>
      <c r="AF381" s="30"/>
      <c r="AG381" s="48"/>
      <c r="AH381" s="120"/>
      <c r="AI381" s="23" t="s">
        <v>53</v>
      </c>
      <c r="AJ381" s="23"/>
      <c r="AK381" s="21"/>
      <c r="AL381" s="21"/>
      <c r="AM381" s="23"/>
      <c r="AN381" s="1"/>
      <c r="AO381" s="1"/>
    </row>
    <row r="382" spans="1:41" s="13" customFormat="1" ht="15.6" customHeight="1" outlineLevel="2" x14ac:dyDescent="0.25">
      <c r="A382" s="36"/>
      <c r="B382" s="32">
        <v>4038078200097</v>
      </c>
      <c r="C382" s="540" t="s">
        <v>1730</v>
      </c>
      <c r="D382" s="554"/>
      <c r="E382" s="574" t="s">
        <v>1731</v>
      </c>
      <c r="F382" s="171"/>
      <c r="G382" s="201"/>
      <c r="H382" s="201"/>
      <c r="I382" s="201"/>
      <c r="J382" s="200">
        <v>1</v>
      </c>
      <c r="K382" s="219" t="s">
        <v>101</v>
      </c>
      <c r="L382" s="18">
        <v>100</v>
      </c>
      <c r="M382" s="216" t="s">
        <v>101</v>
      </c>
      <c r="N382" s="18" t="s">
        <v>153</v>
      </c>
      <c r="O382" s="216"/>
      <c r="P382" s="216"/>
      <c r="Q382" s="219"/>
      <c r="R382" s="18">
        <f t="shared" si="105"/>
        <v>409.99999999999994</v>
      </c>
      <c r="S382" s="77">
        <v>4.0999999999999996</v>
      </c>
      <c r="T382" s="77">
        <f t="shared" si="106"/>
        <v>496.09999999999991</v>
      </c>
      <c r="U382" s="77">
        <f t="shared" si="106"/>
        <v>4.9609999999999994</v>
      </c>
      <c r="V382" s="151">
        <v>0</v>
      </c>
      <c r="W382" s="47">
        <f t="shared" si="107"/>
        <v>409.99999999999994</v>
      </c>
      <c r="X382" s="495">
        <f t="shared" si="108"/>
        <v>4.0999999999999996</v>
      </c>
      <c r="Y382" s="513">
        <v>1.8880000000000001</v>
      </c>
      <c r="Z382" s="30"/>
      <c r="AA382" s="30"/>
      <c r="AB382" s="30"/>
      <c r="AC382" s="30"/>
      <c r="AD382" s="30"/>
      <c r="AE382" s="30"/>
      <c r="AF382" s="30"/>
      <c r="AG382" s="48"/>
      <c r="AH382" s="120"/>
      <c r="AI382" s="23" t="s">
        <v>53</v>
      </c>
      <c r="AJ382" s="23"/>
      <c r="AK382" s="21"/>
      <c r="AL382" s="21"/>
      <c r="AM382" s="23"/>
      <c r="AN382" s="1"/>
      <c r="AO382" s="1"/>
    </row>
    <row r="383" spans="1:41" s="13" customFormat="1" ht="15.6" customHeight="1" outlineLevel="2" x14ac:dyDescent="0.25">
      <c r="A383" s="36"/>
      <c r="B383" s="32">
        <v>4038078200066</v>
      </c>
      <c r="C383" s="540" t="s">
        <v>1732</v>
      </c>
      <c r="D383" s="554"/>
      <c r="E383" s="574" t="s">
        <v>1733</v>
      </c>
      <c r="F383" s="171"/>
      <c r="G383" s="201"/>
      <c r="H383" s="201"/>
      <c r="I383" s="201"/>
      <c r="J383" s="200">
        <v>1</v>
      </c>
      <c r="K383" s="219" t="s">
        <v>101</v>
      </c>
      <c r="L383" s="18">
        <v>1</v>
      </c>
      <c r="M383" s="216" t="s">
        <v>101</v>
      </c>
      <c r="N383" s="18"/>
      <c r="O383" s="216"/>
      <c r="P383" s="216"/>
      <c r="Q383" s="219"/>
      <c r="R383" s="18">
        <f t="shared" si="105"/>
        <v>2350</v>
      </c>
      <c r="S383" s="77">
        <v>2350</v>
      </c>
      <c r="T383" s="77">
        <f t="shared" si="106"/>
        <v>2843.5</v>
      </c>
      <c r="U383" s="77">
        <f t="shared" si="106"/>
        <v>2843.5</v>
      </c>
      <c r="V383" s="151">
        <v>0</v>
      </c>
      <c r="W383" s="47">
        <f t="shared" si="107"/>
        <v>2350</v>
      </c>
      <c r="X383" s="495">
        <f t="shared" si="108"/>
        <v>2350</v>
      </c>
      <c r="Y383" s="513" t="s">
        <v>1734</v>
      </c>
      <c r="Z383" s="30"/>
      <c r="AA383" s="30"/>
      <c r="AB383" s="30"/>
      <c r="AC383" s="30"/>
      <c r="AD383" s="30"/>
      <c r="AE383" s="30"/>
      <c r="AF383" s="30"/>
      <c r="AG383" s="48"/>
      <c r="AH383" s="120"/>
      <c r="AI383" s="23" t="s">
        <v>53</v>
      </c>
      <c r="AJ383" s="23"/>
      <c r="AK383" s="21"/>
      <c r="AL383" s="21"/>
      <c r="AM383" s="23"/>
      <c r="AN383" s="1"/>
      <c r="AO383" s="1"/>
    </row>
    <row r="384" spans="1:41" s="13" customFormat="1" ht="15.6" customHeight="1" outlineLevel="2" x14ac:dyDescent="0.25">
      <c r="A384" s="36"/>
      <c r="B384" s="32">
        <v>4038078200264</v>
      </c>
      <c r="C384" s="540" t="s">
        <v>1735</v>
      </c>
      <c r="D384" s="554"/>
      <c r="E384" s="574" t="s">
        <v>1736</v>
      </c>
      <c r="F384" s="171"/>
      <c r="G384" s="201"/>
      <c r="H384" s="201"/>
      <c r="I384" s="201"/>
      <c r="J384" s="200">
        <v>1</v>
      </c>
      <c r="K384" s="219" t="s">
        <v>101</v>
      </c>
      <c r="L384" s="18">
        <v>100</v>
      </c>
      <c r="M384" s="216" t="s">
        <v>101</v>
      </c>
      <c r="N384" s="18" t="s">
        <v>153</v>
      </c>
      <c r="O384" s="216"/>
      <c r="P384" s="216"/>
      <c r="Q384" s="219"/>
      <c r="R384" s="18">
        <f t="shared" si="105"/>
        <v>1460</v>
      </c>
      <c r="S384" s="77">
        <v>14.6</v>
      </c>
      <c r="T384" s="77">
        <f t="shared" si="106"/>
        <v>1766.6</v>
      </c>
      <c r="U384" s="77">
        <f t="shared" si="106"/>
        <v>17.666</v>
      </c>
      <c r="V384" s="151">
        <v>0</v>
      </c>
      <c r="W384" s="47">
        <f t="shared" si="107"/>
        <v>1460</v>
      </c>
      <c r="X384" s="495">
        <f t="shared" si="108"/>
        <v>14.6</v>
      </c>
      <c r="Y384" s="513" t="s">
        <v>1737</v>
      </c>
      <c r="Z384" s="30"/>
      <c r="AA384" s="30"/>
      <c r="AB384" s="30"/>
      <c r="AC384" s="30"/>
      <c r="AD384" s="30"/>
      <c r="AE384" s="30"/>
      <c r="AF384" s="30"/>
      <c r="AG384" s="48"/>
      <c r="AH384" s="120"/>
      <c r="AI384" s="23" t="s">
        <v>53</v>
      </c>
      <c r="AJ384" s="23"/>
      <c r="AK384" s="21"/>
      <c r="AL384" s="21"/>
      <c r="AM384" s="23"/>
      <c r="AN384" s="1"/>
      <c r="AO384" s="1"/>
    </row>
    <row r="385" spans="1:41" s="13" customFormat="1" ht="15.6" customHeight="1" outlineLevel="2" x14ac:dyDescent="0.25">
      <c r="A385" s="36"/>
      <c r="B385" s="32">
        <v>4038078200172</v>
      </c>
      <c r="C385" s="540" t="s">
        <v>1738</v>
      </c>
      <c r="D385" s="554"/>
      <c r="E385" s="574" t="s">
        <v>1739</v>
      </c>
      <c r="F385" s="171"/>
      <c r="G385" s="201"/>
      <c r="H385" s="201"/>
      <c r="I385" s="201"/>
      <c r="J385" s="200">
        <v>1</v>
      </c>
      <c r="K385" s="219" t="s">
        <v>101</v>
      </c>
      <c r="L385" s="18">
        <v>100</v>
      </c>
      <c r="M385" s="216" t="s">
        <v>101</v>
      </c>
      <c r="N385" s="18" t="s">
        <v>153</v>
      </c>
      <c r="O385" s="216"/>
      <c r="P385" s="216"/>
      <c r="Q385" s="219"/>
      <c r="R385" s="18">
        <f t="shared" si="105"/>
        <v>1540</v>
      </c>
      <c r="S385" s="77">
        <v>15.4</v>
      </c>
      <c r="T385" s="77">
        <f t="shared" si="106"/>
        <v>1863.3999999999999</v>
      </c>
      <c r="U385" s="77">
        <f t="shared" si="106"/>
        <v>18.634</v>
      </c>
      <c r="V385" s="151">
        <v>0</v>
      </c>
      <c r="W385" s="47">
        <f t="shared" si="107"/>
        <v>1540</v>
      </c>
      <c r="X385" s="495">
        <f t="shared" si="108"/>
        <v>15.4</v>
      </c>
      <c r="Y385" s="513" t="s">
        <v>1740</v>
      </c>
      <c r="Z385" s="30"/>
      <c r="AA385" s="30"/>
      <c r="AB385" s="30"/>
      <c r="AC385" s="30"/>
      <c r="AD385" s="30"/>
      <c r="AE385" s="30"/>
      <c r="AF385" s="30"/>
      <c r="AG385" s="48"/>
      <c r="AH385" s="120"/>
      <c r="AI385" s="23" t="s">
        <v>53</v>
      </c>
      <c r="AJ385" s="23"/>
      <c r="AK385" s="21"/>
      <c r="AL385" s="21"/>
      <c r="AM385" s="23"/>
      <c r="AN385" s="1"/>
      <c r="AO385" s="1"/>
    </row>
    <row r="386" spans="1:41" s="13" customFormat="1" ht="15.6" customHeight="1" outlineLevel="2" x14ac:dyDescent="0.25">
      <c r="A386" s="36"/>
      <c r="B386" s="32">
        <v>4038078200165</v>
      </c>
      <c r="C386" s="540" t="s">
        <v>1741</v>
      </c>
      <c r="D386" s="554"/>
      <c r="E386" s="574" t="s">
        <v>1742</v>
      </c>
      <c r="F386" s="171"/>
      <c r="G386" s="201"/>
      <c r="H386" s="201"/>
      <c r="I386" s="201"/>
      <c r="J386" s="200">
        <v>1</v>
      </c>
      <c r="K386" s="219" t="s">
        <v>101</v>
      </c>
      <c r="L386" s="18">
        <v>100</v>
      </c>
      <c r="M386" s="216" t="s">
        <v>101</v>
      </c>
      <c r="N386" s="18" t="s">
        <v>153</v>
      </c>
      <c r="O386" s="216"/>
      <c r="P386" s="216"/>
      <c r="Q386" s="219"/>
      <c r="R386" s="18">
        <f t="shared" si="105"/>
        <v>680</v>
      </c>
      <c r="S386" s="77">
        <v>6.8</v>
      </c>
      <c r="T386" s="77">
        <f t="shared" si="106"/>
        <v>822.8</v>
      </c>
      <c r="U386" s="77">
        <f t="shared" si="106"/>
        <v>8.2279999999999998</v>
      </c>
      <c r="V386" s="151">
        <v>0</v>
      </c>
      <c r="W386" s="47">
        <f t="shared" si="107"/>
        <v>680</v>
      </c>
      <c r="X386" s="495">
        <f t="shared" si="108"/>
        <v>6.8</v>
      </c>
      <c r="Y386" s="513" t="s">
        <v>1743</v>
      </c>
      <c r="Z386" s="30"/>
      <c r="AA386" s="30"/>
      <c r="AB386" s="30"/>
      <c r="AC386" s="30"/>
      <c r="AD386" s="30"/>
      <c r="AE386" s="30"/>
      <c r="AF386" s="30"/>
      <c r="AG386" s="48"/>
      <c r="AH386" s="120"/>
      <c r="AI386" s="23" t="s">
        <v>53</v>
      </c>
      <c r="AJ386" s="23"/>
      <c r="AK386" s="21"/>
      <c r="AL386" s="21"/>
      <c r="AM386" s="23"/>
      <c r="AN386" s="1"/>
      <c r="AO386" s="1"/>
    </row>
    <row r="387" spans="1:41" s="13" customFormat="1" ht="15.6" customHeight="1" outlineLevel="2" x14ac:dyDescent="0.25">
      <c r="A387" s="36"/>
      <c r="B387" s="32" t="s">
        <v>1744</v>
      </c>
      <c r="C387" s="44" t="s">
        <v>1745</v>
      </c>
      <c r="D387" s="16"/>
      <c r="E387" s="273" t="s">
        <v>1746</v>
      </c>
      <c r="F387" s="284"/>
      <c r="G387" s="201"/>
      <c r="H387" s="201"/>
      <c r="I387" s="201"/>
      <c r="J387" s="200">
        <v>1</v>
      </c>
      <c r="K387" s="219" t="s">
        <v>101</v>
      </c>
      <c r="L387" s="18">
        <v>200</v>
      </c>
      <c r="M387" s="216" t="s">
        <v>101</v>
      </c>
      <c r="N387" s="18" t="s">
        <v>153</v>
      </c>
      <c r="O387" s="216"/>
      <c r="P387" s="216"/>
      <c r="Q387" s="219"/>
      <c r="R387" s="18">
        <f t="shared" si="105"/>
        <v>3140</v>
      </c>
      <c r="S387" s="77">
        <v>15.7</v>
      </c>
      <c r="T387" s="77">
        <f t="shared" si="106"/>
        <v>3799.4</v>
      </c>
      <c r="U387" s="77">
        <f t="shared" si="106"/>
        <v>18.997</v>
      </c>
      <c r="V387" s="151">
        <v>0</v>
      </c>
      <c r="W387" s="47">
        <f t="shared" si="107"/>
        <v>3140</v>
      </c>
      <c r="X387" s="495">
        <f t="shared" si="108"/>
        <v>15.7</v>
      </c>
      <c r="Y387" s="513" t="s">
        <v>1747</v>
      </c>
      <c r="Z387" s="30"/>
      <c r="AA387" s="30"/>
      <c r="AB387" s="30"/>
      <c r="AC387" s="30"/>
      <c r="AD387" s="30"/>
      <c r="AE387" s="30"/>
      <c r="AF387" s="30"/>
      <c r="AG387" s="48"/>
      <c r="AH387" s="120"/>
      <c r="AI387" s="23" t="s">
        <v>53</v>
      </c>
      <c r="AJ387" s="23"/>
      <c r="AK387" s="21"/>
      <c r="AL387" s="21"/>
      <c r="AM387" s="23"/>
      <c r="AN387" s="1"/>
      <c r="AO387" s="1"/>
    </row>
    <row r="388" spans="1:41" s="13" customFormat="1" ht="15.6" customHeight="1" outlineLevel="2" x14ac:dyDescent="0.25">
      <c r="A388" s="36"/>
      <c r="B388" s="32" t="s">
        <v>1748</v>
      </c>
      <c r="C388" s="44" t="s">
        <v>1749</v>
      </c>
      <c r="D388" s="16"/>
      <c r="E388" s="273" t="s">
        <v>1750</v>
      </c>
      <c r="F388" s="284"/>
      <c r="G388" s="201"/>
      <c r="H388" s="201"/>
      <c r="I388" s="201"/>
      <c r="J388" s="200">
        <v>1</v>
      </c>
      <c r="K388" s="219" t="s">
        <v>101</v>
      </c>
      <c r="L388" s="18">
        <v>12</v>
      </c>
      <c r="M388" s="216" t="s">
        <v>101</v>
      </c>
      <c r="N388" s="18" t="s">
        <v>153</v>
      </c>
      <c r="O388" s="216"/>
      <c r="P388" s="216"/>
      <c r="Q388" s="219"/>
      <c r="R388" s="18">
        <f t="shared" si="105"/>
        <v>4618.7999999999993</v>
      </c>
      <c r="S388" s="77">
        <v>384.9</v>
      </c>
      <c r="T388" s="77">
        <f t="shared" si="106"/>
        <v>5588.7479999999987</v>
      </c>
      <c r="U388" s="77">
        <f t="shared" si="106"/>
        <v>465.72899999999998</v>
      </c>
      <c r="V388" s="151">
        <v>0</v>
      </c>
      <c r="W388" s="47">
        <f t="shared" si="107"/>
        <v>4618.7999999999993</v>
      </c>
      <c r="X388" s="495">
        <f t="shared" si="108"/>
        <v>384.9</v>
      </c>
      <c r="Y388" s="513" t="s">
        <v>1751</v>
      </c>
      <c r="Z388" s="30"/>
      <c r="AA388" s="30"/>
      <c r="AB388" s="30"/>
      <c r="AC388" s="30"/>
      <c r="AD388" s="30"/>
      <c r="AE388" s="30"/>
      <c r="AF388" s="30"/>
      <c r="AG388" s="48"/>
      <c r="AH388" s="120"/>
      <c r="AI388" s="23" t="s">
        <v>53</v>
      </c>
      <c r="AJ388" s="23"/>
      <c r="AK388" s="21"/>
      <c r="AL388" s="21"/>
      <c r="AM388" s="23"/>
      <c r="AN388" s="1"/>
      <c r="AO388" s="1"/>
    </row>
    <row r="389" spans="1:41" s="13" customFormat="1" ht="15.6" customHeight="1" outlineLevel="2" x14ac:dyDescent="0.25">
      <c r="A389" s="36"/>
      <c r="B389" s="32" t="s">
        <v>1752</v>
      </c>
      <c r="C389" s="44" t="s">
        <v>1753</v>
      </c>
      <c r="D389" s="16"/>
      <c r="E389" s="574" t="s">
        <v>1754</v>
      </c>
      <c r="F389" s="274" t="s">
        <v>1755</v>
      </c>
      <c r="G389" s="201"/>
      <c r="H389" s="201"/>
      <c r="I389" s="201"/>
      <c r="J389" s="200">
        <v>1</v>
      </c>
      <c r="K389" s="219" t="s">
        <v>101</v>
      </c>
      <c r="L389" s="18">
        <v>1</v>
      </c>
      <c r="M389" s="216" t="s">
        <v>101</v>
      </c>
      <c r="N389" s="18"/>
      <c r="O389" s="216"/>
      <c r="P389" s="216"/>
      <c r="Q389" s="219"/>
      <c r="R389" s="18">
        <f t="shared" si="105"/>
        <v>3110</v>
      </c>
      <c r="S389" s="77">
        <v>3110</v>
      </c>
      <c r="T389" s="77">
        <f>R389*1.21</f>
        <v>3763.1</v>
      </c>
      <c r="U389" s="77">
        <f t="shared" si="106"/>
        <v>3763.1</v>
      </c>
      <c r="V389" s="151">
        <v>0</v>
      </c>
      <c r="W389" s="47">
        <f t="shared" si="107"/>
        <v>3110</v>
      </c>
      <c r="X389" s="495">
        <f t="shared" si="108"/>
        <v>3110</v>
      </c>
      <c r="Y389" s="513">
        <v>1400</v>
      </c>
      <c r="Z389" s="30"/>
      <c r="AA389" s="30"/>
      <c r="AB389" s="30"/>
      <c r="AC389" s="30"/>
      <c r="AD389" s="30"/>
      <c r="AE389" s="30"/>
      <c r="AF389" s="30"/>
      <c r="AG389" s="48"/>
      <c r="AH389" s="120"/>
      <c r="AI389" s="23" t="s">
        <v>53</v>
      </c>
      <c r="AJ389" s="23"/>
      <c r="AK389" s="21"/>
      <c r="AL389" s="21"/>
      <c r="AM389" s="23"/>
      <c r="AN389" s="1"/>
      <c r="AO389" s="1"/>
    </row>
    <row r="390" spans="1:41" s="13" customFormat="1" ht="15.6" customHeight="1" outlineLevel="2" x14ac:dyDescent="0.25">
      <c r="A390" s="36"/>
      <c r="B390" s="32">
        <v>4038078205801</v>
      </c>
      <c r="C390" s="44" t="s">
        <v>1756</v>
      </c>
      <c r="D390" s="16"/>
      <c r="E390" s="273" t="s">
        <v>1757</v>
      </c>
      <c r="F390" s="284"/>
      <c r="G390" s="201"/>
      <c r="H390" s="201"/>
      <c r="I390" s="201"/>
      <c r="J390" s="200">
        <v>1</v>
      </c>
      <c r="K390" s="219" t="s">
        <v>101</v>
      </c>
      <c r="L390" s="18">
        <v>1</v>
      </c>
      <c r="M390" s="216" t="s">
        <v>101</v>
      </c>
      <c r="N390" s="18"/>
      <c r="O390" s="216"/>
      <c r="P390" s="216"/>
      <c r="Q390" s="219"/>
      <c r="R390" s="18">
        <f t="shared" si="105"/>
        <v>1556.6</v>
      </c>
      <c r="S390" s="77">
        <v>1556.6</v>
      </c>
      <c r="T390" s="77">
        <f t="shared" si="106"/>
        <v>1883.4859999999999</v>
      </c>
      <c r="U390" s="77">
        <f t="shared" si="106"/>
        <v>1883.4859999999999</v>
      </c>
      <c r="V390" s="151">
        <v>0</v>
      </c>
      <c r="W390" s="47">
        <f t="shared" si="107"/>
        <v>1556.6</v>
      </c>
      <c r="X390" s="495">
        <f t="shared" si="108"/>
        <v>1556.6</v>
      </c>
      <c r="Y390" s="513" t="s">
        <v>1758</v>
      </c>
      <c r="Z390" s="30"/>
      <c r="AA390" s="30"/>
      <c r="AB390" s="30"/>
      <c r="AC390" s="30"/>
      <c r="AD390" s="30"/>
      <c r="AE390" s="30"/>
      <c r="AF390" s="30"/>
      <c r="AG390" s="48"/>
      <c r="AH390" s="120"/>
      <c r="AI390" s="23" t="s">
        <v>53</v>
      </c>
      <c r="AJ390" s="23"/>
      <c r="AK390" s="21"/>
      <c r="AL390" s="21"/>
      <c r="AM390" s="23"/>
      <c r="AN390" s="1"/>
      <c r="AO390" s="1"/>
    </row>
    <row r="391" spans="1:41" s="13" customFormat="1" ht="15.6" customHeight="1" outlineLevel="2" x14ac:dyDescent="0.25">
      <c r="A391" s="36"/>
      <c r="B391" s="32">
        <v>4038078205900</v>
      </c>
      <c r="C391" s="44" t="s">
        <v>1759</v>
      </c>
      <c r="D391" s="16"/>
      <c r="E391" s="273" t="s">
        <v>1760</v>
      </c>
      <c r="F391" s="284"/>
      <c r="G391" s="201"/>
      <c r="H391" s="201"/>
      <c r="I391" s="201"/>
      <c r="J391" s="200">
        <v>1</v>
      </c>
      <c r="K391" s="219" t="s">
        <v>101</v>
      </c>
      <c r="L391" s="18">
        <v>1</v>
      </c>
      <c r="M391" s="216" t="s">
        <v>101</v>
      </c>
      <c r="N391" s="18"/>
      <c r="O391" s="216"/>
      <c r="P391" s="216"/>
      <c r="Q391" s="219"/>
      <c r="R391" s="18">
        <f t="shared" si="105"/>
        <v>836.4</v>
      </c>
      <c r="S391" s="77">
        <v>836.4</v>
      </c>
      <c r="T391" s="77">
        <f t="shared" si="106"/>
        <v>1012.044</v>
      </c>
      <c r="U391" s="77">
        <f t="shared" si="106"/>
        <v>1012.044</v>
      </c>
      <c r="V391" s="151">
        <v>0</v>
      </c>
      <c r="W391" s="47">
        <f t="shared" si="107"/>
        <v>836.4</v>
      </c>
      <c r="X391" s="495">
        <f t="shared" si="108"/>
        <v>836.4</v>
      </c>
      <c r="Y391" s="513" t="s">
        <v>1761</v>
      </c>
      <c r="Z391" s="30"/>
      <c r="AA391" s="30"/>
      <c r="AB391" s="30"/>
      <c r="AC391" s="30"/>
      <c r="AD391" s="30"/>
      <c r="AE391" s="30"/>
      <c r="AF391" s="30"/>
      <c r="AG391" s="48"/>
      <c r="AH391" s="120"/>
      <c r="AI391" s="23" t="s">
        <v>53</v>
      </c>
      <c r="AJ391" s="23"/>
      <c r="AK391" s="21"/>
      <c r="AL391" s="21"/>
      <c r="AM391" s="23"/>
      <c r="AN391" s="1"/>
      <c r="AO391" s="1"/>
    </row>
    <row r="392" spans="1:41" s="13" customFormat="1" ht="15.6" customHeight="1" outlineLevel="2" x14ac:dyDescent="0.25">
      <c r="A392" s="36"/>
      <c r="B392" s="32">
        <v>4038078205849</v>
      </c>
      <c r="C392" s="44" t="s">
        <v>1762</v>
      </c>
      <c r="D392" s="16"/>
      <c r="E392" s="273" t="s">
        <v>1763</v>
      </c>
      <c r="F392" s="284"/>
      <c r="G392" s="201"/>
      <c r="H392" s="201"/>
      <c r="I392" s="201"/>
      <c r="J392" s="200">
        <v>1</v>
      </c>
      <c r="K392" s="219" t="s">
        <v>101</v>
      </c>
      <c r="L392" s="18">
        <v>10</v>
      </c>
      <c r="M392" s="216" t="s">
        <v>101</v>
      </c>
      <c r="N392" s="18"/>
      <c r="O392" s="216"/>
      <c r="P392" s="216"/>
      <c r="Q392" s="219"/>
      <c r="R392" s="18">
        <f t="shared" si="105"/>
        <v>28208</v>
      </c>
      <c r="S392" s="77">
        <v>2820.8</v>
      </c>
      <c r="T392" s="77">
        <f t="shared" si="106"/>
        <v>34131.68</v>
      </c>
      <c r="U392" s="77">
        <f t="shared" si="106"/>
        <v>3413.1680000000001</v>
      </c>
      <c r="V392" s="151">
        <v>0</v>
      </c>
      <c r="W392" s="47">
        <f t="shared" si="107"/>
        <v>28208</v>
      </c>
      <c r="X392" s="495">
        <f t="shared" si="108"/>
        <v>2820.8</v>
      </c>
      <c r="Y392" s="513" t="s">
        <v>1764</v>
      </c>
      <c r="Z392" s="30"/>
      <c r="AA392" s="30"/>
      <c r="AB392" s="30"/>
      <c r="AC392" s="30"/>
      <c r="AD392" s="30"/>
      <c r="AE392" s="30"/>
      <c r="AF392" s="30"/>
      <c r="AG392" s="48"/>
      <c r="AH392" s="120"/>
      <c r="AI392" s="23" t="s">
        <v>53</v>
      </c>
      <c r="AJ392" s="23"/>
      <c r="AK392" s="21"/>
      <c r="AL392" s="21"/>
      <c r="AM392" s="23"/>
      <c r="AN392" s="1"/>
      <c r="AO392" s="1"/>
    </row>
    <row r="393" spans="1:41" s="13" customFormat="1" ht="71.099999999999994" customHeight="1" outlineLevel="1" x14ac:dyDescent="0.25">
      <c r="A393" s="36"/>
      <c r="B393" s="393" t="s">
        <v>1765</v>
      </c>
      <c r="C393" s="393"/>
      <c r="D393" s="393"/>
      <c r="E393" s="394"/>
      <c r="F393" s="211"/>
      <c r="G393" s="211"/>
      <c r="H393" s="211"/>
      <c r="I393" s="211"/>
      <c r="J393" s="214"/>
      <c r="K393" s="214"/>
      <c r="L393" s="367"/>
      <c r="M393" s="368"/>
      <c r="N393" s="245"/>
      <c r="O393" s="368"/>
      <c r="P393" s="368"/>
      <c r="Q393" s="214"/>
      <c r="R393" s="38"/>
      <c r="S393" s="38"/>
      <c r="T393" s="38"/>
      <c r="U393" s="38"/>
      <c r="V393" s="154"/>
      <c r="W393" s="154"/>
      <c r="X393" s="154"/>
      <c r="Y393" s="38"/>
      <c r="Z393" s="38"/>
      <c r="AA393" s="38"/>
      <c r="AB393" s="38"/>
      <c r="AC393" s="38"/>
      <c r="AD393" s="38"/>
      <c r="AE393" s="38"/>
      <c r="AF393" s="38"/>
      <c r="AG393" s="40"/>
      <c r="AH393" s="215"/>
      <c r="AI393" s="202"/>
      <c r="AJ393" s="202"/>
      <c r="AK393" s="212"/>
      <c r="AL393" s="212"/>
      <c r="AM393" s="213"/>
      <c r="AN393" s="1"/>
      <c r="AO393" s="1"/>
    </row>
    <row r="394" spans="1:41" s="13" customFormat="1" ht="15.6" customHeight="1" outlineLevel="2" x14ac:dyDescent="0.25">
      <c r="A394" s="36"/>
      <c r="B394" s="32" t="s">
        <v>1766</v>
      </c>
      <c r="C394" s="44" t="s">
        <v>1767</v>
      </c>
      <c r="D394" s="16"/>
      <c r="E394" s="273" t="s">
        <v>1768</v>
      </c>
      <c r="F394" s="171"/>
      <c r="G394" s="201"/>
      <c r="H394" s="201"/>
      <c r="I394" s="201"/>
      <c r="J394" s="200">
        <v>1</v>
      </c>
      <c r="K394" s="219" t="s">
        <v>101</v>
      </c>
      <c r="L394" s="18">
        <v>200</v>
      </c>
      <c r="M394" s="216" t="s">
        <v>101</v>
      </c>
      <c r="N394" s="18" t="s">
        <v>153</v>
      </c>
      <c r="O394" s="216"/>
      <c r="P394" s="216"/>
      <c r="Q394" s="219"/>
      <c r="R394" s="18">
        <f t="shared" ref="R394:R411" si="109">S394*L394</f>
        <v>1980</v>
      </c>
      <c r="S394" s="77">
        <v>9.9</v>
      </c>
      <c r="T394" s="77">
        <f t="shared" ref="T394:U411" si="110">R394*1.21</f>
        <v>2395.7999999999997</v>
      </c>
      <c r="U394" s="77">
        <f t="shared" si="110"/>
        <v>11.978999999999999</v>
      </c>
      <c r="V394" s="151">
        <v>0</v>
      </c>
      <c r="W394" s="47">
        <f t="shared" ref="W394:W411" si="111">X394*L394</f>
        <v>1980</v>
      </c>
      <c r="X394" s="495">
        <f t="shared" ref="X394:X411" si="112">S394*(1-V394/100)</f>
        <v>9.9</v>
      </c>
      <c r="Y394" s="513">
        <v>4.4969999999999999</v>
      </c>
      <c r="Z394" s="30"/>
      <c r="AA394" s="30"/>
      <c r="AB394" s="30"/>
      <c r="AC394" s="30"/>
      <c r="AD394" s="30"/>
      <c r="AE394" s="30"/>
      <c r="AF394" s="30"/>
      <c r="AG394" s="48"/>
      <c r="AH394" s="120"/>
      <c r="AI394" s="23" t="s">
        <v>53</v>
      </c>
      <c r="AJ394" s="23"/>
      <c r="AK394" s="21"/>
      <c r="AL394" s="21"/>
      <c r="AM394" s="23"/>
      <c r="AN394" s="1"/>
      <c r="AO394" s="1"/>
    </row>
    <row r="395" spans="1:41" s="13" customFormat="1" ht="15.6" customHeight="1" outlineLevel="2" x14ac:dyDescent="0.25">
      <c r="A395" s="36"/>
      <c r="B395" s="32" t="s">
        <v>1769</v>
      </c>
      <c r="C395" s="44" t="s">
        <v>1770</v>
      </c>
      <c r="D395" s="16"/>
      <c r="E395" s="273" t="s">
        <v>1771</v>
      </c>
      <c r="F395" s="171"/>
      <c r="G395" s="201"/>
      <c r="H395" s="201"/>
      <c r="I395" s="201"/>
      <c r="J395" s="200">
        <v>1</v>
      </c>
      <c r="K395" s="219" t="s">
        <v>101</v>
      </c>
      <c r="L395" s="18">
        <v>200</v>
      </c>
      <c r="M395" s="216" t="s">
        <v>101</v>
      </c>
      <c r="N395" s="18" t="s">
        <v>153</v>
      </c>
      <c r="O395" s="216"/>
      <c r="P395" s="216"/>
      <c r="Q395" s="219"/>
      <c r="R395" s="18">
        <f t="shared" si="109"/>
        <v>2220</v>
      </c>
      <c r="S395" s="77">
        <v>11.1</v>
      </c>
      <c r="T395" s="77">
        <f t="shared" si="110"/>
        <v>2686.2</v>
      </c>
      <c r="U395" s="77">
        <f t="shared" si="110"/>
        <v>13.430999999999999</v>
      </c>
      <c r="V395" s="151">
        <v>0</v>
      </c>
      <c r="W395" s="47">
        <f t="shared" si="111"/>
        <v>2220</v>
      </c>
      <c r="X395" s="495">
        <f t="shared" si="112"/>
        <v>11.1</v>
      </c>
      <c r="Y395" s="513">
        <v>5.0965999999999996</v>
      </c>
      <c r="Z395" s="30"/>
      <c r="AA395" s="30"/>
      <c r="AB395" s="30"/>
      <c r="AC395" s="30"/>
      <c r="AD395" s="30"/>
      <c r="AE395" s="30"/>
      <c r="AF395" s="30"/>
      <c r="AG395" s="48"/>
      <c r="AH395" s="120"/>
      <c r="AI395" s="23" t="s">
        <v>53</v>
      </c>
      <c r="AJ395" s="23"/>
      <c r="AK395" s="21"/>
      <c r="AL395" s="21"/>
      <c r="AM395" s="23"/>
      <c r="AN395" s="1"/>
      <c r="AO395" s="1"/>
    </row>
    <row r="396" spans="1:41" s="13" customFormat="1" ht="15.6" customHeight="1" outlineLevel="2" x14ac:dyDescent="0.25">
      <c r="A396" s="36"/>
      <c r="B396" s="32" t="s">
        <v>1772</v>
      </c>
      <c r="C396" s="44" t="s">
        <v>1773</v>
      </c>
      <c r="D396" s="16"/>
      <c r="E396" s="273" t="s">
        <v>1774</v>
      </c>
      <c r="F396" s="171"/>
      <c r="G396" s="201"/>
      <c r="H396" s="201"/>
      <c r="I396" s="201"/>
      <c r="J396" s="200">
        <v>1</v>
      </c>
      <c r="K396" s="219" t="s">
        <v>101</v>
      </c>
      <c r="L396" s="18">
        <v>200</v>
      </c>
      <c r="M396" s="216" t="s">
        <v>101</v>
      </c>
      <c r="N396" s="18" t="s">
        <v>153</v>
      </c>
      <c r="O396" s="216"/>
      <c r="P396" s="216"/>
      <c r="Q396" s="219"/>
      <c r="R396" s="18">
        <f t="shared" si="109"/>
        <v>2380</v>
      </c>
      <c r="S396" s="77">
        <v>11.9</v>
      </c>
      <c r="T396" s="77">
        <f t="shared" si="110"/>
        <v>2879.7999999999997</v>
      </c>
      <c r="U396" s="77">
        <f t="shared" si="110"/>
        <v>14.398999999999999</v>
      </c>
      <c r="V396" s="151">
        <v>0</v>
      </c>
      <c r="W396" s="47">
        <f t="shared" si="111"/>
        <v>2380</v>
      </c>
      <c r="X396" s="495">
        <f t="shared" si="112"/>
        <v>11.9</v>
      </c>
      <c r="Y396" s="513">
        <v>5.2788000000000004</v>
      </c>
      <c r="Z396" s="30"/>
      <c r="AA396" s="30"/>
      <c r="AB396" s="30"/>
      <c r="AC396" s="30"/>
      <c r="AD396" s="30"/>
      <c r="AE396" s="30"/>
      <c r="AF396" s="30"/>
      <c r="AG396" s="48"/>
      <c r="AH396" s="120"/>
      <c r="AI396" s="23" t="s">
        <v>53</v>
      </c>
      <c r="AJ396" s="23"/>
      <c r="AK396" s="21"/>
      <c r="AL396" s="21"/>
      <c r="AM396" s="23"/>
      <c r="AN396" s="1"/>
      <c r="AO396" s="1"/>
    </row>
    <row r="397" spans="1:41" s="13" customFormat="1" ht="15.6" customHeight="1" outlineLevel="2" x14ac:dyDescent="0.25">
      <c r="A397" s="36"/>
      <c r="B397" s="32" t="s">
        <v>1775</v>
      </c>
      <c r="C397" s="44" t="s">
        <v>1776</v>
      </c>
      <c r="D397" s="16"/>
      <c r="E397" s="273" t="s">
        <v>1777</v>
      </c>
      <c r="F397" s="171"/>
      <c r="G397" s="201"/>
      <c r="H397" s="201"/>
      <c r="I397" s="201"/>
      <c r="J397" s="200">
        <v>1</v>
      </c>
      <c r="K397" s="219" t="s">
        <v>101</v>
      </c>
      <c r="L397" s="18">
        <v>200</v>
      </c>
      <c r="M397" s="216" t="s">
        <v>101</v>
      </c>
      <c r="N397" s="18" t="s">
        <v>153</v>
      </c>
      <c r="O397" s="216"/>
      <c r="P397" s="216"/>
      <c r="Q397" s="219"/>
      <c r="R397" s="18">
        <f t="shared" si="109"/>
        <v>2720</v>
      </c>
      <c r="S397" s="77">
        <v>13.6</v>
      </c>
      <c r="T397" s="77">
        <f t="shared" si="110"/>
        <v>3291.2</v>
      </c>
      <c r="U397" s="77">
        <f t="shared" si="110"/>
        <v>16.456</v>
      </c>
      <c r="V397" s="151">
        <v>0</v>
      </c>
      <c r="W397" s="47">
        <f t="shared" si="111"/>
        <v>2720</v>
      </c>
      <c r="X397" s="495">
        <f t="shared" si="112"/>
        <v>13.6</v>
      </c>
      <c r="Y397" s="513">
        <v>5.9390000000000001</v>
      </c>
      <c r="Z397" s="30"/>
      <c r="AA397" s="30"/>
      <c r="AB397" s="30"/>
      <c r="AC397" s="30"/>
      <c r="AD397" s="30"/>
      <c r="AE397" s="30"/>
      <c r="AF397" s="30"/>
      <c r="AG397" s="48"/>
      <c r="AH397" s="120"/>
      <c r="AI397" s="23" t="s">
        <v>53</v>
      </c>
      <c r="AJ397" s="23"/>
      <c r="AK397" s="21"/>
      <c r="AL397" s="21"/>
      <c r="AM397" s="23"/>
      <c r="AN397" s="1"/>
      <c r="AO397" s="1"/>
    </row>
    <row r="398" spans="1:41" s="13" customFormat="1" ht="15.6" customHeight="1" outlineLevel="2" x14ac:dyDescent="0.25">
      <c r="A398" s="36"/>
      <c r="B398" s="32" t="s">
        <v>1778</v>
      </c>
      <c r="C398" s="44" t="s">
        <v>1779</v>
      </c>
      <c r="D398" s="16"/>
      <c r="E398" s="273" t="s">
        <v>1780</v>
      </c>
      <c r="F398" s="171"/>
      <c r="G398" s="201"/>
      <c r="H398" s="201"/>
      <c r="I398" s="201"/>
      <c r="J398" s="200">
        <v>1</v>
      </c>
      <c r="K398" s="219" t="s">
        <v>101</v>
      </c>
      <c r="L398" s="18">
        <v>200</v>
      </c>
      <c r="M398" s="216" t="s">
        <v>101</v>
      </c>
      <c r="N398" s="18" t="s">
        <v>153</v>
      </c>
      <c r="O398" s="216"/>
      <c r="P398" s="216"/>
      <c r="Q398" s="219"/>
      <c r="R398" s="18">
        <f t="shared" si="109"/>
        <v>3379.9999999999995</v>
      </c>
      <c r="S398" s="77">
        <v>16.899999999999999</v>
      </c>
      <c r="T398" s="77">
        <f t="shared" si="110"/>
        <v>4089.7999999999993</v>
      </c>
      <c r="U398" s="77">
        <f t="shared" si="110"/>
        <v>20.448999999999998</v>
      </c>
      <c r="V398" s="151">
        <v>0</v>
      </c>
      <c r="W398" s="47">
        <f t="shared" si="111"/>
        <v>3379.9999999999995</v>
      </c>
      <c r="X398" s="495">
        <f t="shared" si="112"/>
        <v>16.899999999999999</v>
      </c>
      <c r="Y398" s="513">
        <v>7.5091999999999999</v>
      </c>
      <c r="Z398" s="30"/>
      <c r="AA398" s="30"/>
      <c r="AB398" s="30"/>
      <c r="AC398" s="30"/>
      <c r="AD398" s="30"/>
      <c r="AE398" s="30"/>
      <c r="AF398" s="30"/>
      <c r="AG398" s="48"/>
      <c r="AH398" s="120"/>
      <c r="AI398" s="23" t="s">
        <v>53</v>
      </c>
      <c r="AJ398" s="23"/>
      <c r="AK398" s="21"/>
      <c r="AL398" s="21"/>
      <c r="AM398" s="23"/>
      <c r="AN398" s="1"/>
      <c r="AO398" s="1"/>
    </row>
    <row r="399" spans="1:41" s="13" customFormat="1" ht="15.6" customHeight="1" outlineLevel="2" x14ac:dyDescent="0.25">
      <c r="A399" s="36"/>
      <c r="B399" s="32" t="s">
        <v>1781</v>
      </c>
      <c r="C399" s="44" t="s">
        <v>1782</v>
      </c>
      <c r="D399" s="16"/>
      <c r="E399" s="273" t="s">
        <v>1783</v>
      </c>
      <c r="F399" s="171"/>
      <c r="G399" s="201"/>
      <c r="H399" s="201"/>
      <c r="I399" s="201"/>
      <c r="J399" s="200">
        <v>1</v>
      </c>
      <c r="K399" s="219" t="s">
        <v>101</v>
      </c>
      <c r="L399" s="18">
        <v>100</v>
      </c>
      <c r="M399" s="216" t="s">
        <v>101</v>
      </c>
      <c r="N399" s="18" t="s">
        <v>153</v>
      </c>
      <c r="O399" s="216"/>
      <c r="P399" s="216"/>
      <c r="Q399" s="219"/>
      <c r="R399" s="18">
        <f t="shared" si="109"/>
        <v>2010.0000000000002</v>
      </c>
      <c r="S399" s="77">
        <v>20.100000000000001</v>
      </c>
      <c r="T399" s="77">
        <f t="shared" si="110"/>
        <v>2432.1000000000004</v>
      </c>
      <c r="U399" s="77">
        <f t="shared" si="110"/>
        <v>24.321000000000002</v>
      </c>
      <c r="V399" s="151">
        <v>0</v>
      </c>
      <c r="W399" s="47">
        <f t="shared" si="111"/>
        <v>2010.0000000000002</v>
      </c>
      <c r="X399" s="495">
        <f t="shared" si="112"/>
        <v>20.100000000000001</v>
      </c>
      <c r="Y399" s="513">
        <v>8.5617000000000001</v>
      </c>
      <c r="Z399" s="30"/>
      <c r="AA399" s="30"/>
      <c r="AB399" s="30"/>
      <c r="AC399" s="30"/>
      <c r="AD399" s="30"/>
      <c r="AE399" s="30"/>
      <c r="AF399" s="30"/>
      <c r="AG399" s="48"/>
      <c r="AH399" s="120"/>
      <c r="AI399" s="23" t="s">
        <v>53</v>
      </c>
      <c r="AJ399" s="23"/>
      <c r="AK399" s="21"/>
      <c r="AL399" s="21"/>
      <c r="AM399" s="23"/>
      <c r="AN399" s="1"/>
      <c r="AO399" s="1"/>
    </row>
    <row r="400" spans="1:41" s="13" customFormat="1" ht="15.6" customHeight="1" outlineLevel="2" x14ac:dyDescent="0.25">
      <c r="A400" s="36"/>
      <c r="B400" s="32" t="s">
        <v>1784</v>
      </c>
      <c r="C400" s="44" t="s">
        <v>1785</v>
      </c>
      <c r="D400" s="16"/>
      <c r="E400" s="273" t="s">
        <v>1786</v>
      </c>
      <c r="F400" s="171"/>
      <c r="G400" s="201"/>
      <c r="H400" s="201"/>
      <c r="I400" s="201"/>
      <c r="J400" s="200">
        <v>1</v>
      </c>
      <c r="K400" s="219" t="s">
        <v>101</v>
      </c>
      <c r="L400" s="18">
        <v>100</v>
      </c>
      <c r="M400" s="216" t="s">
        <v>101</v>
      </c>
      <c r="N400" s="18" t="s">
        <v>153</v>
      </c>
      <c r="O400" s="216"/>
      <c r="P400" s="216"/>
      <c r="Q400" s="219"/>
      <c r="R400" s="18">
        <f t="shared" si="109"/>
        <v>2280</v>
      </c>
      <c r="S400" s="77">
        <v>22.8</v>
      </c>
      <c r="T400" s="77">
        <f t="shared" si="110"/>
        <v>2758.7999999999997</v>
      </c>
      <c r="U400" s="77">
        <f t="shared" si="110"/>
        <v>27.588000000000001</v>
      </c>
      <c r="V400" s="151">
        <v>0</v>
      </c>
      <c r="W400" s="47">
        <f t="shared" si="111"/>
        <v>2280</v>
      </c>
      <c r="X400" s="495">
        <f t="shared" si="112"/>
        <v>22.8</v>
      </c>
      <c r="Y400" s="513">
        <v>9.7675000000000001</v>
      </c>
      <c r="Z400" s="30"/>
      <c r="AA400" s="30"/>
      <c r="AB400" s="30"/>
      <c r="AC400" s="30"/>
      <c r="AD400" s="30"/>
      <c r="AE400" s="30"/>
      <c r="AF400" s="30"/>
      <c r="AG400" s="48"/>
      <c r="AH400" s="120"/>
      <c r="AI400" s="23" t="s">
        <v>53</v>
      </c>
      <c r="AJ400" s="23"/>
      <c r="AK400" s="21"/>
      <c r="AL400" s="21"/>
      <c r="AM400" s="23"/>
      <c r="AN400" s="1"/>
      <c r="AO400" s="1"/>
    </row>
    <row r="401" spans="1:41" s="13" customFormat="1" ht="15.6" customHeight="1" outlineLevel="2" x14ac:dyDescent="0.25">
      <c r="A401" s="36"/>
      <c r="B401" s="32" t="s">
        <v>1787</v>
      </c>
      <c r="C401" s="44" t="s">
        <v>1788</v>
      </c>
      <c r="D401" s="16"/>
      <c r="E401" s="273" t="s">
        <v>1789</v>
      </c>
      <c r="F401" s="171"/>
      <c r="G401" s="201"/>
      <c r="H401" s="201"/>
      <c r="I401" s="201"/>
      <c r="J401" s="200">
        <v>1</v>
      </c>
      <c r="K401" s="219" t="s">
        <v>101</v>
      </c>
      <c r="L401" s="18">
        <v>100</v>
      </c>
      <c r="M401" s="216" t="s">
        <v>101</v>
      </c>
      <c r="N401" s="18" t="s">
        <v>153</v>
      </c>
      <c r="O401" s="216"/>
      <c r="P401" s="216"/>
      <c r="Q401" s="219"/>
      <c r="R401" s="18">
        <f t="shared" si="109"/>
        <v>2640</v>
      </c>
      <c r="S401" s="77">
        <v>26.4</v>
      </c>
      <c r="T401" s="77">
        <f t="shared" si="110"/>
        <v>3194.4</v>
      </c>
      <c r="U401" s="77">
        <f t="shared" si="110"/>
        <v>31.943999999999999</v>
      </c>
      <c r="V401" s="151">
        <v>0</v>
      </c>
      <c r="W401" s="47">
        <f t="shared" si="111"/>
        <v>2640</v>
      </c>
      <c r="X401" s="495">
        <f t="shared" si="112"/>
        <v>26.4</v>
      </c>
      <c r="Y401" s="513">
        <v>11.592000000000001</v>
      </c>
      <c r="Z401" s="30"/>
      <c r="AA401" s="30"/>
      <c r="AB401" s="30"/>
      <c r="AC401" s="30"/>
      <c r="AD401" s="30"/>
      <c r="AE401" s="30"/>
      <c r="AF401" s="30"/>
      <c r="AG401" s="48"/>
      <c r="AH401" s="120"/>
      <c r="AI401" s="23" t="s">
        <v>53</v>
      </c>
      <c r="AJ401" s="23"/>
      <c r="AK401" s="21"/>
      <c r="AL401" s="21"/>
      <c r="AM401" s="23"/>
      <c r="AN401" s="1"/>
      <c r="AO401" s="1"/>
    </row>
    <row r="402" spans="1:41" s="13" customFormat="1" ht="15.6" customHeight="1" outlineLevel="2" x14ac:dyDescent="0.25">
      <c r="A402" s="36"/>
      <c r="B402" s="32" t="s">
        <v>1790</v>
      </c>
      <c r="C402" s="44" t="s">
        <v>1791</v>
      </c>
      <c r="D402" s="16"/>
      <c r="E402" s="273" t="s">
        <v>1792</v>
      </c>
      <c r="F402" s="171"/>
      <c r="G402" s="201"/>
      <c r="H402" s="201"/>
      <c r="I402" s="201"/>
      <c r="J402" s="200">
        <v>1</v>
      </c>
      <c r="K402" s="219" t="s">
        <v>101</v>
      </c>
      <c r="L402" s="18">
        <v>100</v>
      </c>
      <c r="M402" s="216" t="s">
        <v>101</v>
      </c>
      <c r="N402" s="18" t="s">
        <v>153</v>
      </c>
      <c r="O402" s="216"/>
      <c r="P402" s="216"/>
      <c r="Q402" s="219"/>
      <c r="R402" s="18">
        <f t="shared" si="109"/>
        <v>3040</v>
      </c>
      <c r="S402" s="77">
        <v>30.4</v>
      </c>
      <c r="T402" s="77">
        <f t="shared" si="110"/>
        <v>3678.4</v>
      </c>
      <c r="U402" s="77">
        <f t="shared" si="110"/>
        <v>36.783999999999999</v>
      </c>
      <c r="V402" s="151">
        <v>0</v>
      </c>
      <c r="W402" s="47">
        <f t="shared" si="111"/>
        <v>3040</v>
      </c>
      <c r="X402" s="495">
        <f t="shared" si="112"/>
        <v>30.4</v>
      </c>
      <c r="Y402" s="513">
        <v>13.685700000000001</v>
      </c>
      <c r="Z402" s="30"/>
      <c r="AA402" s="30"/>
      <c r="AB402" s="30"/>
      <c r="AC402" s="30"/>
      <c r="AD402" s="30"/>
      <c r="AE402" s="30"/>
      <c r="AF402" s="30"/>
      <c r="AG402" s="48"/>
      <c r="AH402" s="120"/>
      <c r="AI402" s="23" t="s">
        <v>53</v>
      </c>
      <c r="AJ402" s="23"/>
      <c r="AK402" s="21"/>
      <c r="AL402" s="21"/>
      <c r="AM402" s="23"/>
      <c r="AN402" s="1"/>
      <c r="AO402" s="1"/>
    </row>
    <row r="403" spans="1:41" s="13" customFormat="1" ht="15.6" customHeight="1" outlineLevel="2" x14ac:dyDescent="0.25">
      <c r="A403" s="36"/>
      <c r="B403" s="32" t="s">
        <v>1793</v>
      </c>
      <c r="C403" s="44" t="s">
        <v>1794</v>
      </c>
      <c r="D403" s="16"/>
      <c r="E403" s="273" t="s">
        <v>1795</v>
      </c>
      <c r="F403" s="171"/>
      <c r="G403" s="201"/>
      <c r="H403" s="201"/>
      <c r="I403" s="201"/>
      <c r="J403" s="200">
        <v>1</v>
      </c>
      <c r="K403" s="219" t="s">
        <v>101</v>
      </c>
      <c r="L403" s="18">
        <v>100</v>
      </c>
      <c r="M403" s="216" t="s">
        <v>101</v>
      </c>
      <c r="N403" s="18" t="s">
        <v>153</v>
      </c>
      <c r="O403" s="216"/>
      <c r="P403" s="216"/>
      <c r="Q403" s="219"/>
      <c r="R403" s="18">
        <f t="shared" si="109"/>
        <v>3370.0000000000005</v>
      </c>
      <c r="S403" s="77">
        <v>33.700000000000003</v>
      </c>
      <c r="T403" s="77">
        <f t="shared" si="110"/>
        <v>4077.7000000000003</v>
      </c>
      <c r="U403" s="77">
        <f t="shared" si="110"/>
        <v>40.777000000000001</v>
      </c>
      <c r="V403" s="151">
        <v>0</v>
      </c>
      <c r="W403" s="47">
        <f t="shared" si="111"/>
        <v>3370.0000000000005</v>
      </c>
      <c r="X403" s="495">
        <f t="shared" si="112"/>
        <v>33.700000000000003</v>
      </c>
      <c r="Y403" s="513">
        <v>15.2059</v>
      </c>
      <c r="Z403" s="30"/>
      <c r="AA403" s="30"/>
      <c r="AB403" s="30"/>
      <c r="AC403" s="30"/>
      <c r="AD403" s="30"/>
      <c r="AE403" s="30"/>
      <c r="AF403" s="30"/>
      <c r="AG403" s="48"/>
      <c r="AH403" s="120"/>
      <c r="AI403" s="23" t="s">
        <v>53</v>
      </c>
      <c r="AJ403" s="23"/>
      <c r="AK403" s="21"/>
      <c r="AL403" s="21"/>
      <c r="AM403" s="23"/>
      <c r="AN403" s="1"/>
      <c r="AO403" s="1"/>
    </row>
    <row r="404" spans="1:41" s="13" customFormat="1" ht="15.6" customHeight="1" outlineLevel="2" x14ac:dyDescent="0.25">
      <c r="A404" s="36"/>
      <c r="B404" s="32" t="s">
        <v>1796</v>
      </c>
      <c r="C404" s="254" t="s">
        <v>1797</v>
      </c>
      <c r="D404" s="16"/>
      <c r="E404" s="273" t="s">
        <v>1798</v>
      </c>
      <c r="F404" s="171"/>
      <c r="G404" s="201"/>
      <c r="H404" s="201"/>
      <c r="I404" s="201"/>
      <c r="J404" s="200">
        <v>1</v>
      </c>
      <c r="K404" s="219" t="s">
        <v>101</v>
      </c>
      <c r="L404" s="18">
        <v>100</v>
      </c>
      <c r="M404" s="216" t="s">
        <v>101</v>
      </c>
      <c r="N404" s="18" t="s">
        <v>153</v>
      </c>
      <c r="O404" s="216"/>
      <c r="P404" s="216"/>
      <c r="Q404" s="219"/>
      <c r="R404" s="18">
        <f t="shared" si="109"/>
        <v>4010</v>
      </c>
      <c r="S404" s="77">
        <v>40.1</v>
      </c>
      <c r="T404" s="77">
        <f t="shared" si="110"/>
        <v>4852.0999999999995</v>
      </c>
      <c r="U404" s="77">
        <f t="shared" si="110"/>
        <v>48.521000000000001</v>
      </c>
      <c r="V404" s="151">
        <v>0</v>
      </c>
      <c r="W404" s="47">
        <f t="shared" si="111"/>
        <v>4010</v>
      </c>
      <c r="X404" s="495">
        <f t="shared" si="112"/>
        <v>40.1</v>
      </c>
      <c r="Y404" s="513">
        <v>19.9861</v>
      </c>
      <c r="Z404" s="30"/>
      <c r="AA404" s="30"/>
      <c r="AB404" s="30"/>
      <c r="AC404" s="30"/>
      <c r="AD404" s="30"/>
      <c r="AE404" s="30"/>
      <c r="AF404" s="30"/>
      <c r="AG404" s="48"/>
      <c r="AH404" s="120"/>
      <c r="AI404" s="23" t="s">
        <v>53</v>
      </c>
      <c r="AJ404" s="23"/>
      <c r="AK404" s="21"/>
      <c r="AL404" s="21"/>
      <c r="AM404" s="23"/>
      <c r="AN404" s="1"/>
      <c r="AO404" s="1"/>
    </row>
    <row r="405" spans="1:41" s="13" customFormat="1" ht="15.6" customHeight="1" outlineLevel="2" x14ac:dyDescent="0.25">
      <c r="A405" s="36"/>
      <c r="B405" s="32" t="s">
        <v>1799</v>
      </c>
      <c r="C405" s="44" t="s">
        <v>1800</v>
      </c>
      <c r="D405" s="16"/>
      <c r="E405" s="273" t="s">
        <v>1801</v>
      </c>
      <c r="F405" s="171"/>
      <c r="G405" s="201"/>
      <c r="H405" s="201"/>
      <c r="I405" s="201"/>
      <c r="J405" s="200">
        <v>1</v>
      </c>
      <c r="K405" s="219" t="s">
        <v>101</v>
      </c>
      <c r="L405" s="18">
        <v>100</v>
      </c>
      <c r="M405" s="216" t="s">
        <v>101</v>
      </c>
      <c r="N405" s="18" t="s">
        <v>153</v>
      </c>
      <c r="O405" s="216"/>
      <c r="P405" s="216"/>
      <c r="Q405" s="219"/>
      <c r="R405" s="18">
        <f t="shared" si="109"/>
        <v>4300</v>
      </c>
      <c r="S405" s="77">
        <v>43</v>
      </c>
      <c r="T405" s="77">
        <f t="shared" si="110"/>
        <v>5203</v>
      </c>
      <c r="U405" s="77">
        <f t="shared" si="110"/>
        <v>52.03</v>
      </c>
      <c r="V405" s="151">
        <v>0</v>
      </c>
      <c r="W405" s="47">
        <f t="shared" si="111"/>
        <v>4300</v>
      </c>
      <c r="X405" s="495">
        <f t="shared" si="112"/>
        <v>43</v>
      </c>
      <c r="Y405" s="513">
        <v>21.375299999999999</v>
      </c>
      <c r="Z405" s="30"/>
      <c r="AA405" s="30"/>
      <c r="AB405" s="30"/>
      <c r="AC405" s="30"/>
      <c r="AD405" s="30"/>
      <c r="AE405" s="30"/>
      <c r="AF405" s="30"/>
      <c r="AG405" s="48"/>
      <c r="AH405" s="120"/>
      <c r="AI405" s="23" t="s">
        <v>53</v>
      </c>
      <c r="AJ405" s="23"/>
      <c r="AK405" s="21"/>
      <c r="AL405" s="21"/>
      <c r="AM405" s="23"/>
      <c r="AN405" s="1"/>
      <c r="AO405" s="1"/>
    </row>
    <row r="406" spans="1:41" s="13" customFormat="1" ht="15.6" customHeight="1" outlineLevel="2" x14ac:dyDescent="0.25">
      <c r="A406" s="36"/>
      <c r="B406" s="32" t="s">
        <v>1802</v>
      </c>
      <c r="C406" s="44" t="s">
        <v>1803</v>
      </c>
      <c r="D406" s="16"/>
      <c r="E406" s="273" t="s">
        <v>1804</v>
      </c>
      <c r="F406" s="171"/>
      <c r="G406" s="201"/>
      <c r="H406" s="201"/>
      <c r="I406" s="201"/>
      <c r="J406" s="200">
        <v>1</v>
      </c>
      <c r="K406" s="219" t="s">
        <v>101</v>
      </c>
      <c r="L406" s="18">
        <v>100</v>
      </c>
      <c r="M406" s="216" t="s">
        <v>101</v>
      </c>
      <c r="N406" s="18" t="s">
        <v>153</v>
      </c>
      <c r="O406" s="216"/>
      <c r="P406" s="216"/>
      <c r="Q406" s="219"/>
      <c r="R406" s="18">
        <f t="shared" si="109"/>
        <v>5070</v>
      </c>
      <c r="S406" s="77">
        <v>50.7</v>
      </c>
      <c r="T406" s="77">
        <f t="shared" si="110"/>
        <v>6134.7</v>
      </c>
      <c r="U406" s="77">
        <f t="shared" si="110"/>
        <v>61.347000000000001</v>
      </c>
      <c r="V406" s="151">
        <v>0</v>
      </c>
      <c r="W406" s="47">
        <f t="shared" si="111"/>
        <v>5070</v>
      </c>
      <c r="X406" s="495">
        <f t="shared" si="112"/>
        <v>50.7</v>
      </c>
      <c r="Y406" s="513">
        <v>25.507400000000001</v>
      </c>
      <c r="Z406" s="30"/>
      <c r="AA406" s="30"/>
      <c r="AB406" s="30"/>
      <c r="AC406" s="30"/>
      <c r="AD406" s="30"/>
      <c r="AE406" s="30"/>
      <c r="AF406" s="30"/>
      <c r="AG406" s="48"/>
      <c r="AH406" s="120"/>
      <c r="AI406" s="23" t="s">
        <v>53</v>
      </c>
      <c r="AJ406" s="23"/>
      <c r="AK406" s="21"/>
      <c r="AL406" s="21"/>
      <c r="AM406" s="23"/>
      <c r="AN406" s="1"/>
      <c r="AO406" s="1"/>
    </row>
    <row r="407" spans="1:41" s="13" customFormat="1" ht="15.6" customHeight="1" outlineLevel="2" x14ac:dyDescent="0.25">
      <c r="A407" s="36"/>
      <c r="B407" s="32" t="s">
        <v>1805</v>
      </c>
      <c r="C407" s="44" t="s">
        <v>1806</v>
      </c>
      <c r="D407" s="16"/>
      <c r="E407" s="273" t="s">
        <v>1807</v>
      </c>
      <c r="F407" s="171"/>
      <c r="G407" s="201"/>
      <c r="H407" s="201"/>
      <c r="I407" s="201"/>
      <c r="J407" s="200">
        <v>1</v>
      </c>
      <c r="K407" s="219" t="s">
        <v>101</v>
      </c>
      <c r="L407" s="18">
        <v>100</v>
      </c>
      <c r="M407" s="216" t="s">
        <v>101</v>
      </c>
      <c r="N407" s="18" t="s">
        <v>153</v>
      </c>
      <c r="O407" s="216"/>
      <c r="P407" s="216"/>
      <c r="Q407" s="219"/>
      <c r="R407" s="18">
        <f t="shared" si="109"/>
        <v>5660</v>
      </c>
      <c r="S407" s="77">
        <v>56.6</v>
      </c>
      <c r="T407" s="77">
        <f t="shared" si="110"/>
        <v>6848.5999999999995</v>
      </c>
      <c r="U407" s="77">
        <f t="shared" si="110"/>
        <v>68.486000000000004</v>
      </c>
      <c r="V407" s="151">
        <v>0</v>
      </c>
      <c r="W407" s="47">
        <f t="shared" si="111"/>
        <v>5660</v>
      </c>
      <c r="X407" s="495">
        <f t="shared" si="112"/>
        <v>56.6</v>
      </c>
      <c r="Y407" s="513">
        <v>28.007899999999999</v>
      </c>
      <c r="Z407" s="30"/>
      <c r="AA407" s="30"/>
      <c r="AB407" s="30"/>
      <c r="AC407" s="30"/>
      <c r="AD407" s="30"/>
      <c r="AE407" s="30"/>
      <c r="AF407" s="30"/>
      <c r="AG407" s="48"/>
      <c r="AH407" s="120"/>
      <c r="AI407" s="23" t="s">
        <v>53</v>
      </c>
      <c r="AJ407" s="23"/>
      <c r="AK407" s="21"/>
      <c r="AL407" s="21"/>
      <c r="AM407" s="23"/>
      <c r="AN407" s="1"/>
      <c r="AO407" s="1"/>
    </row>
    <row r="408" spans="1:41" s="13" customFormat="1" ht="15.6" customHeight="1" outlineLevel="2" x14ac:dyDescent="0.25">
      <c r="A408" s="36"/>
      <c r="B408" s="32" t="s">
        <v>1808</v>
      </c>
      <c r="C408" s="44" t="s">
        <v>1809</v>
      </c>
      <c r="D408" s="16"/>
      <c r="E408" s="273" t="s">
        <v>1810</v>
      </c>
      <c r="G408" s="201"/>
      <c r="H408" s="201"/>
      <c r="I408" s="201"/>
      <c r="J408" s="200">
        <v>1</v>
      </c>
      <c r="K408" s="219" t="s">
        <v>101</v>
      </c>
      <c r="L408" s="18">
        <v>50</v>
      </c>
      <c r="M408" s="216" t="s">
        <v>101</v>
      </c>
      <c r="N408" s="18" t="s">
        <v>153</v>
      </c>
      <c r="O408" s="216"/>
      <c r="P408" s="216"/>
      <c r="Q408" s="219"/>
      <c r="R408" s="18">
        <f t="shared" si="109"/>
        <v>3025</v>
      </c>
      <c r="S408" s="77">
        <v>60.5</v>
      </c>
      <c r="T408" s="77">
        <f t="shared" si="110"/>
        <v>3660.25</v>
      </c>
      <c r="U408" s="77">
        <f t="shared" si="110"/>
        <v>73.204999999999998</v>
      </c>
      <c r="V408" s="151">
        <v>0</v>
      </c>
      <c r="W408" s="47">
        <f t="shared" si="111"/>
        <v>3025</v>
      </c>
      <c r="X408" s="495">
        <f t="shared" si="112"/>
        <v>60.5</v>
      </c>
      <c r="Y408" s="513">
        <v>30.01</v>
      </c>
      <c r="Z408" s="30"/>
      <c r="AA408" s="30"/>
      <c r="AB408" s="30"/>
      <c r="AC408" s="30"/>
      <c r="AD408" s="30"/>
      <c r="AE408" s="30"/>
      <c r="AF408" s="30"/>
      <c r="AG408" s="48"/>
      <c r="AH408" s="120"/>
      <c r="AI408" s="23" t="s">
        <v>53</v>
      </c>
      <c r="AJ408" s="23"/>
      <c r="AK408" s="21"/>
      <c r="AL408" s="21"/>
      <c r="AM408" s="23"/>
      <c r="AN408" s="1"/>
      <c r="AO408" s="1"/>
    </row>
    <row r="409" spans="1:41" s="13" customFormat="1" ht="15.6" customHeight="1" outlineLevel="2" x14ac:dyDescent="0.25">
      <c r="A409" s="36"/>
      <c r="B409" s="32" t="s">
        <v>1811</v>
      </c>
      <c r="C409" s="44" t="s">
        <v>1812</v>
      </c>
      <c r="D409" s="16"/>
      <c r="E409" s="273" t="s">
        <v>1813</v>
      </c>
      <c r="F409" s="171"/>
      <c r="G409" s="201"/>
      <c r="H409" s="201"/>
      <c r="I409" s="201"/>
      <c r="J409" s="200">
        <v>1</v>
      </c>
      <c r="K409" s="219" t="s">
        <v>101</v>
      </c>
      <c r="L409" s="18">
        <v>50</v>
      </c>
      <c r="M409" s="216" t="s">
        <v>101</v>
      </c>
      <c r="N409" s="18" t="s">
        <v>153</v>
      </c>
      <c r="O409" s="216"/>
      <c r="P409" s="216"/>
      <c r="Q409" s="219"/>
      <c r="R409" s="18">
        <f t="shared" si="109"/>
        <v>3415</v>
      </c>
      <c r="S409" s="77">
        <v>68.3</v>
      </c>
      <c r="T409" s="77">
        <f t="shared" si="110"/>
        <v>4132.1499999999996</v>
      </c>
      <c r="U409" s="77">
        <f t="shared" si="110"/>
        <v>82.643000000000001</v>
      </c>
      <c r="V409" s="151">
        <v>0</v>
      </c>
      <c r="W409" s="47">
        <f t="shared" si="111"/>
        <v>3415</v>
      </c>
      <c r="X409" s="495">
        <f t="shared" si="112"/>
        <v>68.3</v>
      </c>
      <c r="Y409" s="513">
        <v>33.511600000000001</v>
      </c>
      <c r="Z409" s="30"/>
      <c r="AA409" s="30"/>
      <c r="AB409" s="30"/>
      <c r="AC409" s="30"/>
      <c r="AD409" s="30"/>
      <c r="AE409" s="30"/>
      <c r="AF409" s="30"/>
      <c r="AG409" s="48"/>
      <c r="AH409" s="120"/>
      <c r="AI409" s="23" t="s">
        <v>53</v>
      </c>
      <c r="AJ409" s="23"/>
      <c r="AK409" s="21"/>
      <c r="AL409" s="21"/>
      <c r="AM409" s="23"/>
      <c r="AN409" s="1"/>
      <c r="AO409" s="1"/>
    </row>
    <row r="410" spans="1:41" s="13" customFormat="1" ht="15.6" customHeight="1" outlineLevel="2" x14ac:dyDescent="0.25">
      <c r="A410" s="36"/>
      <c r="B410" s="32" t="s">
        <v>1814</v>
      </c>
      <c r="C410" s="44" t="s">
        <v>1815</v>
      </c>
      <c r="D410" s="16"/>
      <c r="E410" s="273" t="s">
        <v>1816</v>
      </c>
      <c r="F410" s="171"/>
      <c r="G410" s="201"/>
      <c r="H410" s="201"/>
      <c r="I410" s="201"/>
      <c r="J410" s="200">
        <v>1</v>
      </c>
      <c r="K410" s="219" t="s">
        <v>101</v>
      </c>
      <c r="L410" s="18">
        <v>50</v>
      </c>
      <c r="M410" s="216" t="s">
        <v>101</v>
      </c>
      <c r="N410" s="18" t="s">
        <v>153</v>
      </c>
      <c r="O410" s="216"/>
      <c r="P410" s="216"/>
      <c r="Q410" s="219"/>
      <c r="R410" s="18">
        <f t="shared" si="109"/>
        <v>3704.9999999999995</v>
      </c>
      <c r="S410" s="77">
        <v>74.099999999999994</v>
      </c>
      <c r="T410" s="77">
        <f t="shared" si="110"/>
        <v>4483.0499999999993</v>
      </c>
      <c r="U410" s="77">
        <f t="shared" si="110"/>
        <v>89.660999999999987</v>
      </c>
      <c r="V410" s="151">
        <v>0</v>
      </c>
      <c r="W410" s="47">
        <f t="shared" si="111"/>
        <v>3704.9999999999995</v>
      </c>
      <c r="X410" s="495">
        <f t="shared" si="112"/>
        <v>74.099999999999994</v>
      </c>
      <c r="Y410" s="513">
        <v>37.013100000000001</v>
      </c>
      <c r="Z410" s="30"/>
      <c r="AA410" s="30"/>
      <c r="AB410" s="30"/>
      <c r="AC410" s="30"/>
      <c r="AD410" s="30"/>
      <c r="AE410" s="30"/>
      <c r="AF410" s="30"/>
      <c r="AG410" s="48"/>
      <c r="AH410" s="120"/>
      <c r="AI410" s="23" t="s">
        <v>53</v>
      </c>
      <c r="AJ410" s="23"/>
      <c r="AK410" s="21"/>
      <c r="AL410" s="21"/>
      <c r="AM410" s="23"/>
      <c r="AN410" s="1"/>
      <c r="AO410" s="1"/>
    </row>
    <row r="411" spans="1:41" s="13" customFormat="1" ht="15.6" customHeight="1" outlineLevel="2" x14ac:dyDescent="0.25">
      <c r="A411" s="36"/>
      <c r="B411" s="32" t="s">
        <v>1817</v>
      </c>
      <c r="C411" s="44" t="s">
        <v>1818</v>
      </c>
      <c r="D411" s="16"/>
      <c r="E411" s="273" t="s">
        <v>1819</v>
      </c>
      <c r="F411" s="171"/>
      <c r="G411" s="201"/>
      <c r="H411" s="201"/>
      <c r="I411" s="201"/>
      <c r="J411" s="200">
        <v>1</v>
      </c>
      <c r="K411" s="219" t="s">
        <v>101</v>
      </c>
      <c r="L411" s="18">
        <v>50</v>
      </c>
      <c r="M411" s="216" t="s">
        <v>101</v>
      </c>
      <c r="N411" s="18" t="s">
        <v>153</v>
      </c>
      <c r="O411" s="216"/>
      <c r="P411" s="216"/>
      <c r="Q411" s="219"/>
      <c r="R411" s="18">
        <f t="shared" si="109"/>
        <v>4095.0000000000005</v>
      </c>
      <c r="S411" s="77">
        <v>81.900000000000006</v>
      </c>
      <c r="T411" s="77">
        <f t="shared" si="110"/>
        <v>4954.9500000000007</v>
      </c>
      <c r="U411" s="77">
        <f t="shared" si="110"/>
        <v>99.099000000000004</v>
      </c>
      <c r="V411" s="151">
        <v>0</v>
      </c>
      <c r="W411" s="47">
        <f t="shared" si="111"/>
        <v>4095.0000000000005</v>
      </c>
      <c r="X411" s="495">
        <f t="shared" si="112"/>
        <v>81.900000000000006</v>
      </c>
      <c r="Y411" s="513">
        <v>40.514699999999998</v>
      </c>
      <c r="Z411" s="30"/>
      <c r="AA411" s="30"/>
      <c r="AB411" s="30"/>
      <c r="AC411" s="30"/>
      <c r="AD411" s="30"/>
      <c r="AE411" s="30"/>
      <c r="AF411" s="30"/>
      <c r="AG411" s="48"/>
      <c r="AH411" s="120"/>
      <c r="AI411" s="23" t="s">
        <v>53</v>
      </c>
      <c r="AJ411" s="23"/>
      <c r="AK411" s="21"/>
      <c r="AL411" s="21"/>
      <c r="AM411" s="23"/>
      <c r="AN411" s="1"/>
      <c r="AO411" s="1"/>
    </row>
    <row r="412" spans="1:41" s="13" customFormat="1" ht="78.599999999999994" customHeight="1" outlineLevel="1" x14ac:dyDescent="0.25">
      <c r="A412" s="36"/>
      <c r="B412" s="393" t="s">
        <v>1820</v>
      </c>
      <c r="C412" s="393"/>
      <c r="D412" s="393"/>
      <c r="E412" s="394"/>
      <c r="F412" s="211"/>
      <c r="G412" s="211"/>
      <c r="H412" s="211"/>
      <c r="I412" s="211"/>
      <c r="J412" s="214"/>
      <c r="K412" s="214"/>
      <c r="L412" s="367"/>
      <c r="M412" s="368"/>
      <c r="N412" s="245"/>
      <c r="O412" s="368"/>
      <c r="P412" s="368"/>
      <c r="Q412" s="214"/>
      <c r="R412" s="38"/>
      <c r="S412" s="38"/>
      <c r="T412" s="38"/>
      <c r="U412" s="38"/>
      <c r="V412" s="154"/>
      <c r="W412" s="154"/>
      <c r="X412" s="154"/>
      <c r="Y412" s="38"/>
      <c r="Z412" s="38"/>
      <c r="AA412" s="38"/>
      <c r="AB412" s="38"/>
      <c r="AC412" s="38"/>
      <c r="AD412" s="38"/>
      <c r="AE412" s="38"/>
      <c r="AF412" s="38"/>
      <c r="AG412" s="40"/>
      <c r="AH412" s="215"/>
      <c r="AI412" s="202"/>
      <c r="AJ412" s="202"/>
      <c r="AK412" s="212"/>
      <c r="AL412" s="212"/>
      <c r="AM412" s="213"/>
      <c r="AN412" s="1"/>
      <c r="AO412" s="1"/>
    </row>
    <row r="413" spans="1:41" s="13" customFormat="1" ht="15.6" customHeight="1" outlineLevel="2" x14ac:dyDescent="0.25">
      <c r="A413" s="36"/>
      <c r="B413" s="32" t="s">
        <v>1821</v>
      </c>
      <c r="C413" s="44" t="s">
        <v>1822</v>
      </c>
      <c r="D413" s="16"/>
      <c r="E413" s="273" t="s">
        <v>2250</v>
      </c>
      <c r="F413" s="171"/>
      <c r="G413" s="201"/>
      <c r="H413" s="201"/>
      <c r="I413" s="201"/>
      <c r="J413" s="200">
        <v>1</v>
      </c>
      <c r="K413" s="219" t="s">
        <v>101</v>
      </c>
      <c r="L413" s="18">
        <v>200</v>
      </c>
      <c r="M413" s="216" t="s">
        <v>101</v>
      </c>
      <c r="N413" s="18" t="s">
        <v>153</v>
      </c>
      <c r="O413" s="216"/>
      <c r="P413" s="216"/>
      <c r="Q413" s="219"/>
      <c r="R413" s="18">
        <f t="shared" ref="R413:R430" si="113">S413*L413</f>
        <v>1900</v>
      </c>
      <c r="S413" s="77">
        <v>9.5</v>
      </c>
      <c r="T413" s="77">
        <f t="shared" ref="T413:U430" si="114">R413*1.21</f>
        <v>2299</v>
      </c>
      <c r="U413" s="77">
        <f t="shared" si="114"/>
        <v>11.494999999999999</v>
      </c>
      <c r="V413" s="151">
        <v>0</v>
      </c>
      <c r="W413" s="47">
        <f t="shared" ref="W413:W430" si="115">X413*L413</f>
        <v>1900</v>
      </c>
      <c r="X413" s="495">
        <f t="shared" ref="X413:X430" si="116">S413*(1-V413/100)</f>
        <v>9.5</v>
      </c>
      <c r="Y413" s="513">
        <v>4.2835200000000002</v>
      </c>
      <c r="Z413" s="30"/>
      <c r="AA413" s="30"/>
      <c r="AB413" s="30"/>
      <c r="AC413" s="30"/>
      <c r="AD413" s="30"/>
      <c r="AE413" s="30"/>
      <c r="AF413" s="30"/>
      <c r="AG413" s="48"/>
      <c r="AH413" s="120"/>
      <c r="AI413" s="23" t="s">
        <v>53</v>
      </c>
      <c r="AJ413" s="23"/>
      <c r="AK413" s="21"/>
      <c r="AL413" s="21"/>
      <c r="AM413" s="23"/>
      <c r="AN413" s="1"/>
      <c r="AO413" s="1"/>
    </row>
    <row r="414" spans="1:41" s="13" customFormat="1" ht="15.6" customHeight="1" outlineLevel="2" x14ac:dyDescent="0.25">
      <c r="A414" s="36"/>
      <c r="B414" s="32" t="s">
        <v>1823</v>
      </c>
      <c r="C414" s="44" t="s">
        <v>1824</v>
      </c>
      <c r="D414" s="16"/>
      <c r="E414" s="273" t="s">
        <v>2252</v>
      </c>
      <c r="F414" s="171"/>
      <c r="G414" s="201"/>
      <c r="H414" s="201"/>
      <c r="I414" s="201"/>
      <c r="J414" s="200">
        <v>1</v>
      </c>
      <c r="K414" s="219" t="s">
        <v>101</v>
      </c>
      <c r="L414" s="18">
        <v>200</v>
      </c>
      <c r="M414" s="216" t="s">
        <v>101</v>
      </c>
      <c r="N414" s="18" t="s">
        <v>153</v>
      </c>
      <c r="O414" s="216"/>
      <c r="P414" s="216"/>
      <c r="Q414" s="219"/>
      <c r="R414" s="18">
        <f t="shared" si="113"/>
        <v>2160</v>
      </c>
      <c r="S414" s="77">
        <v>10.8</v>
      </c>
      <c r="T414" s="77">
        <f t="shared" si="114"/>
        <v>2613.6</v>
      </c>
      <c r="U414" s="77">
        <f t="shared" si="114"/>
        <v>13.068</v>
      </c>
      <c r="V414" s="151">
        <v>0</v>
      </c>
      <c r="W414" s="47">
        <f t="shared" si="115"/>
        <v>2160</v>
      </c>
      <c r="X414" s="495">
        <f t="shared" si="116"/>
        <v>10.8</v>
      </c>
      <c r="Y414" s="513">
        <v>4.8538800000000002</v>
      </c>
      <c r="Z414" s="30"/>
      <c r="AA414" s="30"/>
      <c r="AB414" s="30"/>
      <c r="AC414" s="30"/>
      <c r="AD414" s="30"/>
      <c r="AE414" s="30"/>
      <c r="AF414" s="30"/>
      <c r="AG414" s="48"/>
      <c r="AH414" s="120"/>
      <c r="AI414" s="23" t="s">
        <v>53</v>
      </c>
      <c r="AJ414" s="23"/>
      <c r="AK414" s="21"/>
      <c r="AL414" s="21"/>
      <c r="AM414" s="23"/>
      <c r="AN414" s="1"/>
      <c r="AO414" s="1"/>
    </row>
    <row r="415" spans="1:41" s="13" customFormat="1" ht="15.6" customHeight="1" outlineLevel="2" x14ac:dyDescent="0.25">
      <c r="A415" s="36"/>
      <c r="B415" s="32" t="s">
        <v>1825</v>
      </c>
      <c r="C415" s="44" t="s">
        <v>1826</v>
      </c>
      <c r="D415" s="16"/>
      <c r="E415" s="273" t="s">
        <v>2253</v>
      </c>
      <c r="F415" s="171"/>
      <c r="G415" s="201"/>
      <c r="H415" s="201"/>
      <c r="I415" s="201"/>
      <c r="J415" s="200">
        <v>1</v>
      </c>
      <c r="K415" s="219" t="s">
        <v>101</v>
      </c>
      <c r="L415" s="18">
        <v>200</v>
      </c>
      <c r="M415" s="216" t="s">
        <v>101</v>
      </c>
      <c r="N415" s="18" t="s">
        <v>153</v>
      </c>
      <c r="O415" s="216"/>
      <c r="P415" s="216"/>
      <c r="Q415" s="219"/>
      <c r="R415" s="18">
        <f t="shared" si="113"/>
        <v>2280</v>
      </c>
      <c r="S415" s="77">
        <v>11.4</v>
      </c>
      <c r="T415" s="77">
        <f t="shared" si="114"/>
        <v>2758.7999999999997</v>
      </c>
      <c r="U415" s="77">
        <f t="shared" si="114"/>
        <v>13.794</v>
      </c>
      <c r="V415" s="151">
        <v>0</v>
      </c>
      <c r="W415" s="47">
        <f t="shared" si="115"/>
        <v>2280</v>
      </c>
      <c r="X415" s="495">
        <f t="shared" si="116"/>
        <v>11.4</v>
      </c>
      <c r="Y415" s="513">
        <v>5.0274000000000001</v>
      </c>
      <c r="Z415" s="30"/>
      <c r="AA415" s="30"/>
      <c r="AB415" s="30"/>
      <c r="AC415" s="30"/>
      <c r="AD415" s="30"/>
      <c r="AE415" s="30"/>
      <c r="AF415" s="30"/>
      <c r="AG415" s="48"/>
      <c r="AH415" s="120"/>
      <c r="AI415" s="23" t="s">
        <v>53</v>
      </c>
      <c r="AJ415" s="23"/>
      <c r="AK415" s="21"/>
      <c r="AL415" s="21"/>
      <c r="AM415" s="23"/>
      <c r="AN415" s="1"/>
      <c r="AO415" s="1"/>
    </row>
    <row r="416" spans="1:41" s="13" customFormat="1" ht="15.6" customHeight="1" outlineLevel="2" x14ac:dyDescent="0.25">
      <c r="A416" s="36"/>
      <c r="B416" s="32" t="s">
        <v>1827</v>
      </c>
      <c r="C416" s="44" t="s">
        <v>1828</v>
      </c>
      <c r="D416" s="16"/>
      <c r="E416" s="273" t="s">
        <v>2254</v>
      </c>
      <c r="F416" s="171"/>
      <c r="G416" s="201"/>
      <c r="H416" s="201"/>
      <c r="I416" s="201"/>
      <c r="J416" s="200">
        <v>1</v>
      </c>
      <c r="K416" s="219" t="s">
        <v>101</v>
      </c>
      <c r="L416" s="18">
        <v>200</v>
      </c>
      <c r="M416" s="216" t="s">
        <v>101</v>
      </c>
      <c r="N416" s="18" t="s">
        <v>153</v>
      </c>
      <c r="O416" s="216"/>
      <c r="P416" s="216"/>
      <c r="Q416" s="219"/>
      <c r="R416" s="18">
        <f t="shared" si="113"/>
        <v>2640</v>
      </c>
      <c r="S416" s="77">
        <v>13.2</v>
      </c>
      <c r="T416" s="77">
        <f t="shared" si="114"/>
        <v>3194.4</v>
      </c>
      <c r="U416" s="77">
        <f t="shared" si="114"/>
        <v>15.972</v>
      </c>
      <c r="V416" s="151">
        <v>0</v>
      </c>
      <c r="W416" s="47">
        <f t="shared" si="115"/>
        <v>2640</v>
      </c>
      <c r="X416" s="495">
        <f t="shared" si="116"/>
        <v>13.2</v>
      </c>
      <c r="Y416" s="513">
        <v>5.6561599999999999</v>
      </c>
      <c r="Z416" s="30"/>
      <c r="AA416" s="30"/>
      <c r="AB416" s="30"/>
      <c r="AC416" s="30"/>
      <c r="AD416" s="30"/>
      <c r="AE416" s="30"/>
      <c r="AF416" s="30"/>
      <c r="AG416" s="48"/>
      <c r="AH416" s="120"/>
      <c r="AI416" s="23" t="s">
        <v>53</v>
      </c>
      <c r="AJ416" s="23"/>
      <c r="AK416" s="21"/>
      <c r="AL416" s="21"/>
      <c r="AM416" s="23"/>
      <c r="AN416" s="1"/>
      <c r="AO416" s="1"/>
    </row>
    <row r="417" spans="1:41" s="13" customFormat="1" ht="15.6" customHeight="1" outlineLevel="2" x14ac:dyDescent="0.25">
      <c r="A417" s="36"/>
      <c r="B417" s="32" t="s">
        <v>1829</v>
      </c>
      <c r="C417" s="44" t="s">
        <v>1830</v>
      </c>
      <c r="D417" s="16"/>
      <c r="E417" s="273" t="s">
        <v>2251</v>
      </c>
      <c r="F417" s="171"/>
      <c r="G417" s="201"/>
      <c r="H417" s="201"/>
      <c r="I417" s="201"/>
      <c r="J417" s="200">
        <v>1</v>
      </c>
      <c r="K417" s="219" t="s">
        <v>101</v>
      </c>
      <c r="L417" s="18">
        <v>200</v>
      </c>
      <c r="M417" s="216" t="s">
        <v>101</v>
      </c>
      <c r="N417" s="18" t="s">
        <v>153</v>
      </c>
      <c r="O417" s="216"/>
      <c r="P417" s="216"/>
      <c r="Q417" s="219"/>
      <c r="R417" s="18">
        <f t="shared" si="113"/>
        <v>3240</v>
      </c>
      <c r="S417" s="77">
        <v>16.2</v>
      </c>
      <c r="T417" s="77">
        <f t="shared" si="114"/>
        <v>3920.4</v>
      </c>
      <c r="U417" s="77">
        <f t="shared" si="114"/>
        <v>19.602</v>
      </c>
      <c r="V417" s="151">
        <v>0</v>
      </c>
      <c r="W417" s="47">
        <f t="shared" si="115"/>
        <v>3240</v>
      </c>
      <c r="X417" s="495">
        <f t="shared" si="116"/>
        <v>16.2</v>
      </c>
      <c r="Y417" s="513">
        <v>7.1516000000000011</v>
      </c>
      <c r="Z417" s="30"/>
      <c r="AA417" s="30"/>
      <c r="AB417" s="30"/>
      <c r="AC417" s="30"/>
      <c r="AD417" s="30"/>
      <c r="AE417" s="30"/>
      <c r="AF417" s="30"/>
      <c r="AG417" s="48"/>
      <c r="AH417" s="120"/>
      <c r="AI417" s="23" t="s">
        <v>53</v>
      </c>
      <c r="AJ417" s="23"/>
      <c r="AK417" s="21"/>
      <c r="AL417" s="21"/>
      <c r="AM417" s="23"/>
      <c r="AN417" s="1"/>
      <c r="AO417" s="1"/>
    </row>
    <row r="418" spans="1:41" s="13" customFormat="1" ht="15.6" customHeight="1" outlineLevel="2" x14ac:dyDescent="0.25">
      <c r="A418" s="36"/>
      <c r="B418" s="32" t="s">
        <v>1831</v>
      </c>
      <c r="C418" s="44" t="s">
        <v>1832</v>
      </c>
      <c r="D418" s="16"/>
      <c r="E418" s="273" t="s">
        <v>2255</v>
      </c>
      <c r="F418" s="171"/>
      <c r="G418" s="201"/>
      <c r="H418" s="201"/>
      <c r="I418" s="201"/>
      <c r="J418" s="200">
        <v>1</v>
      </c>
      <c r="K418" s="219" t="s">
        <v>101</v>
      </c>
      <c r="L418" s="18">
        <v>100</v>
      </c>
      <c r="M418" s="216" t="s">
        <v>101</v>
      </c>
      <c r="N418" s="18" t="s">
        <v>153</v>
      </c>
      <c r="O418" s="216"/>
      <c r="P418" s="216"/>
      <c r="Q418" s="219"/>
      <c r="R418" s="18">
        <f t="shared" si="113"/>
        <v>1950</v>
      </c>
      <c r="S418" s="77">
        <v>19.5</v>
      </c>
      <c r="T418" s="77">
        <f t="shared" si="114"/>
        <v>2359.5</v>
      </c>
      <c r="U418" s="77">
        <f t="shared" si="114"/>
        <v>23.594999999999999</v>
      </c>
      <c r="V418" s="151">
        <v>0</v>
      </c>
      <c r="W418" s="47">
        <f t="shared" si="115"/>
        <v>1950</v>
      </c>
      <c r="X418" s="495">
        <f t="shared" si="116"/>
        <v>19.5</v>
      </c>
      <c r="Y418" s="513">
        <v>8.1540000000000017</v>
      </c>
      <c r="Z418" s="30"/>
      <c r="AA418" s="30"/>
      <c r="AB418" s="30"/>
      <c r="AC418" s="30"/>
      <c r="AD418" s="30"/>
      <c r="AE418" s="30"/>
      <c r="AF418" s="30"/>
      <c r="AG418" s="48"/>
      <c r="AH418" s="120"/>
      <c r="AI418" s="23" t="s">
        <v>53</v>
      </c>
      <c r="AJ418" s="23"/>
      <c r="AK418" s="21"/>
      <c r="AL418" s="21"/>
      <c r="AM418" s="23"/>
      <c r="AN418" s="1"/>
      <c r="AO418" s="1"/>
    </row>
    <row r="419" spans="1:41" s="13" customFormat="1" ht="15.6" customHeight="1" outlineLevel="2" x14ac:dyDescent="0.25">
      <c r="A419" s="36"/>
      <c r="B419" s="32" t="s">
        <v>1833</v>
      </c>
      <c r="C419" s="44" t="s">
        <v>1834</v>
      </c>
      <c r="D419" s="16"/>
      <c r="E419" s="273" t="s">
        <v>2256</v>
      </c>
      <c r="F419" s="171"/>
      <c r="G419" s="201"/>
      <c r="H419" s="201"/>
      <c r="I419" s="201"/>
      <c r="J419" s="200">
        <v>1</v>
      </c>
      <c r="K419" s="219" t="s">
        <v>101</v>
      </c>
      <c r="L419" s="18">
        <v>100</v>
      </c>
      <c r="M419" s="216" t="s">
        <v>101</v>
      </c>
      <c r="N419" s="18" t="s">
        <v>153</v>
      </c>
      <c r="O419" s="216"/>
      <c r="P419" s="216"/>
      <c r="Q419" s="219"/>
      <c r="R419" s="18">
        <f t="shared" si="113"/>
        <v>2220</v>
      </c>
      <c r="S419" s="77">
        <v>22.2</v>
      </c>
      <c r="T419" s="77">
        <f t="shared" si="114"/>
        <v>2686.2</v>
      </c>
      <c r="U419" s="77">
        <f t="shared" si="114"/>
        <v>26.861999999999998</v>
      </c>
      <c r="V419" s="151">
        <v>0</v>
      </c>
      <c r="W419" s="47">
        <f t="shared" si="115"/>
        <v>2220</v>
      </c>
      <c r="X419" s="495">
        <f t="shared" si="116"/>
        <v>22.2</v>
      </c>
      <c r="Y419" s="513">
        <v>9.3024000000000004</v>
      </c>
      <c r="Z419" s="30"/>
      <c r="AA419" s="30"/>
      <c r="AB419" s="30"/>
      <c r="AC419" s="30"/>
      <c r="AD419" s="30"/>
      <c r="AE419" s="30"/>
      <c r="AF419" s="30"/>
      <c r="AG419" s="48"/>
      <c r="AH419" s="120"/>
      <c r="AI419" s="23" t="s">
        <v>53</v>
      </c>
      <c r="AJ419" s="23"/>
      <c r="AK419" s="21"/>
      <c r="AL419" s="21"/>
      <c r="AM419" s="23"/>
      <c r="AN419" s="1"/>
      <c r="AO419" s="1"/>
    </row>
    <row r="420" spans="1:41" s="13" customFormat="1" ht="15.6" customHeight="1" outlineLevel="2" x14ac:dyDescent="0.25">
      <c r="A420" s="36"/>
      <c r="B420" s="32" t="s">
        <v>1835</v>
      </c>
      <c r="C420" s="44" t="s">
        <v>1836</v>
      </c>
      <c r="D420" s="16"/>
      <c r="E420" s="273" t="s">
        <v>2257</v>
      </c>
      <c r="F420" s="171"/>
      <c r="G420" s="201"/>
      <c r="H420" s="201"/>
      <c r="I420" s="201"/>
      <c r="J420" s="200">
        <v>1</v>
      </c>
      <c r="K420" s="219" t="s">
        <v>101</v>
      </c>
      <c r="L420" s="18">
        <v>100</v>
      </c>
      <c r="M420" s="216" t="s">
        <v>101</v>
      </c>
      <c r="N420" s="18" t="s">
        <v>153</v>
      </c>
      <c r="O420" s="216"/>
      <c r="P420" s="216"/>
      <c r="Q420" s="219"/>
      <c r="R420" s="18">
        <f t="shared" si="113"/>
        <v>2580</v>
      </c>
      <c r="S420" s="77">
        <v>25.8</v>
      </c>
      <c r="T420" s="77">
        <f t="shared" si="114"/>
        <v>3121.7999999999997</v>
      </c>
      <c r="U420" s="77">
        <f t="shared" si="114"/>
        <v>31.218</v>
      </c>
      <c r="V420" s="151">
        <v>0</v>
      </c>
      <c r="W420" s="47">
        <f t="shared" si="115"/>
        <v>2580</v>
      </c>
      <c r="X420" s="495">
        <f t="shared" si="116"/>
        <v>25.8</v>
      </c>
      <c r="Y420" s="513">
        <v>11.040000000000001</v>
      </c>
      <c r="Z420" s="30"/>
      <c r="AA420" s="30"/>
      <c r="AB420" s="30"/>
      <c r="AC420" s="30"/>
      <c r="AD420" s="30"/>
      <c r="AE420" s="30"/>
      <c r="AF420" s="30"/>
      <c r="AG420" s="48"/>
      <c r="AH420" s="120"/>
      <c r="AI420" s="23" t="s">
        <v>53</v>
      </c>
      <c r="AJ420" s="23"/>
      <c r="AK420" s="21"/>
      <c r="AL420" s="21"/>
      <c r="AM420" s="23"/>
      <c r="AN420" s="1"/>
      <c r="AO420" s="1"/>
    </row>
    <row r="421" spans="1:41" s="13" customFormat="1" ht="15.6" customHeight="1" outlineLevel="2" x14ac:dyDescent="0.25">
      <c r="A421" s="36"/>
      <c r="B421" s="32" t="s">
        <v>1837</v>
      </c>
      <c r="C421" s="44" t="s">
        <v>1838</v>
      </c>
      <c r="D421" s="16"/>
      <c r="E421" s="273" t="s">
        <v>2258</v>
      </c>
      <c r="F421" s="171"/>
      <c r="G421" s="201"/>
      <c r="H421" s="201"/>
      <c r="I421" s="201"/>
      <c r="J421" s="200">
        <v>1</v>
      </c>
      <c r="K421" s="219" t="s">
        <v>101</v>
      </c>
      <c r="L421" s="18">
        <v>100</v>
      </c>
      <c r="M421" s="216" t="s">
        <v>101</v>
      </c>
      <c r="N421" s="18" t="s">
        <v>153</v>
      </c>
      <c r="O421" s="216"/>
      <c r="P421" s="216"/>
      <c r="Q421" s="219"/>
      <c r="R421" s="18">
        <f t="shared" si="113"/>
        <v>2950</v>
      </c>
      <c r="S421" s="77">
        <v>29.5</v>
      </c>
      <c r="T421" s="77">
        <f t="shared" si="114"/>
        <v>3569.5</v>
      </c>
      <c r="U421" s="77">
        <f t="shared" si="114"/>
        <v>35.695</v>
      </c>
      <c r="V421" s="151">
        <v>0</v>
      </c>
      <c r="W421" s="47">
        <f t="shared" si="115"/>
        <v>2950</v>
      </c>
      <c r="X421" s="495">
        <f t="shared" si="116"/>
        <v>29.5</v>
      </c>
      <c r="Y421" s="513">
        <v>13.034000000000001</v>
      </c>
      <c r="Z421" s="30"/>
      <c r="AA421" s="30"/>
      <c r="AB421" s="30"/>
      <c r="AC421" s="30"/>
      <c r="AD421" s="30"/>
      <c r="AE421" s="30"/>
      <c r="AF421" s="30"/>
      <c r="AG421" s="48"/>
      <c r="AH421" s="120"/>
      <c r="AI421" s="23" t="s">
        <v>53</v>
      </c>
      <c r="AJ421" s="23"/>
      <c r="AK421" s="21"/>
      <c r="AL421" s="21"/>
      <c r="AM421" s="23"/>
      <c r="AN421" s="1"/>
      <c r="AO421" s="1"/>
    </row>
    <row r="422" spans="1:41" s="13" customFormat="1" ht="15.6" customHeight="1" outlineLevel="2" x14ac:dyDescent="0.25">
      <c r="A422" s="36"/>
      <c r="B422" s="32" t="s">
        <v>1839</v>
      </c>
      <c r="C422" s="44" t="s">
        <v>1840</v>
      </c>
      <c r="D422" s="16"/>
      <c r="E422" s="273" t="s">
        <v>2259</v>
      </c>
      <c r="F422" s="171"/>
      <c r="G422" s="201"/>
      <c r="H422" s="201"/>
      <c r="I422" s="201"/>
      <c r="J422" s="200">
        <v>1</v>
      </c>
      <c r="K422" s="219" t="s">
        <v>101</v>
      </c>
      <c r="L422" s="18">
        <v>100</v>
      </c>
      <c r="M422" s="216" t="s">
        <v>101</v>
      </c>
      <c r="N422" s="18" t="s">
        <v>153</v>
      </c>
      <c r="O422" s="216"/>
      <c r="P422" s="216"/>
      <c r="Q422" s="219"/>
      <c r="R422" s="18">
        <f t="shared" si="113"/>
        <v>3279.9999999999995</v>
      </c>
      <c r="S422" s="77">
        <v>32.799999999999997</v>
      </c>
      <c r="T422" s="77">
        <f t="shared" si="114"/>
        <v>3968.7999999999993</v>
      </c>
      <c r="U422" s="77">
        <f t="shared" si="114"/>
        <v>39.687999999999995</v>
      </c>
      <c r="V422" s="151">
        <v>0</v>
      </c>
      <c r="W422" s="47">
        <f t="shared" si="115"/>
        <v>3279.9999999999995</v>
      </c>
      <c r="X422" s="495">
        <f t="shared" si="116"/>
        <v>32.799999999999997</v>
      </c>
      <c r="Y422" s="513">
        <v>14.481800000000002</v>
      </c>
      <c r="Z422" s="30"/>
      <c r="AA422" s="30"/>
      <c r="AB422" s="30"/>
      <c r="AC422" s="30"/>
      <c r="AD422" s="30"/>
      <c r="AE422" s="30"/>
      <c r="AF422" s="30"/>
      <c r="AG422" s="48"/>
      <c r="AH422" s="120"/>
      <c r="AI422" s="23" t="s">
        <v>53</v>
      </c>
      <c r="AJ422" s="23"/>
      <c r="AK422" s="21"/>
      <c r="AL422" s="21"/>
      <c r="AM422" s="23"/>
      <c r="AN422" s="1"/>
      <c r="AO422" s="1"/>
    </row>
    <row r="423" spans="1:41" s="13" customFormat="1" ht="15.6" customHeight="1" outlineLevel="2" x14ac:dyDescent="0.25">
      <c r="A423" s="36"/>
      <c r="B423" s="32" t="s">
        <v>1841</v>
      </c>
      <c r="C423" s="254" t="s">
        <v>1842</v>
      </c>
      <c r="D423" s="16"/>
      <c r="E423" s="273" t="s">
        <v>2260</v>
      </c>
      <c r="F423" s="171"/>
      <c r="G423" s="201"/>
      <c r="H423" s="201"/>
      <c r="I423" s="201"/>
      <c r="J423" s="200">
        <v>1</v>
      </c>
      <c r="K423" s="219" t="s">
        <v>101</v>
      </c>
      <c r="L423" s="18">
        <v>100</v>
      </c>
      <c r="M423" s="216" t="s">
        <v>101</v>
      </c>
      <c r="N423" s="18" t="s">
        <v>153</v>
      </c>
      <c r="O423" s="216"/>
      <c r="P423" s="216"/>
      <c r="Q423" s="219"/>
      <c r="R423" s="18">
        <f t="shared" si="113"/>
        <v>3900</v>
      </c>
      <c r="S423" s="77">
        <v>39</v>
      </c>
      <c r="T423" s="77">
        <f t="shared" si="114"/>
        <v>4719</v>
      </c>
      <c r="U423" s="77">
        <f t="shared" si="114"/>
        <v>47.19</v>
      </c>
      <c r="V423" s="151">
        <v>0</v>
      </c>
      <c r="W423" s="47">
        <f t="shared" si="115"/>
        <v>3900</v>
      </c>
      <c r="X423" s="495">
        <f t="shared" si="116"/>
        <v>39</v>
      </c>
      <c r="Y423" s="513">
        <v>19.034400000000002</v>
      </c>
      <c r="Z423" s="30"/>
      <c r="AA423" s="30"/>
      <c r="AB423" s="30"/>
      <c r="AC423" s="30"/>
      <c r="AD423" s="30"/>
      <c r="AE423" s="30"/>
      <c r="AF423" s="30"/>
      <c r="AG423" s="48"/>
      <c r="AH423" s="120"/>
      <c r="AI423" s="23" t="s">
        <v>53</v>
      </c>
      <c r="AJ423" s="23"/>
      <c r="AK423" s="21"/>
      <c r="AL423" s="21"/>
      <c r="AM423" s="23"/>
      <c r="AN423" s="1"/>
      <c r="AO423" s="1"/>
    </row>
    <row r="424" spans="1:41" s="13" customFormat="1" ht="15.6" customHeight="1" outlineLevel="2" x14ac:dyDescent="0.25">
      <c r="A424" s="36"/>
      <c r="B424" s="32" t="s">
        <v>1843</v>
      </c>
      <c r="C424" s="44" t="s">
        <v>1844</v>
      </c>
      <c r="D424" s="16"/>
      <c r="E424" s="273" t="s">
        <v>2261</v>
      </c>
      <c r="F424" s="171"/>
      <c r="G424" s="201"/>
      <c r="H424" s="201"/>
      <c r="I424" s="201"/>
      <c r="J424" s="200">
        <v>1</v>
      </c>
      <c r="K424" s="219" t="s">
        <v>101</v>
      </c>
      <c r="L424" s="18">
        <v>100</v>
      </c>
      <c r="M424" s="216" t="s">
        <v>101</v>
      </c>
      <c r="N424" s="18" t="s">
        <v>153</v>
      </c>
      <c r="O424" s="216"/>
      <c r="P424" s="216"/>
      <c r="Q424" s="219"/>
      <c r="R424" s="18">
        <f t="shared" si="113"/>
        <v>4170</v>
      </c>
      <c r="S424" s="77">
        <v>41.7</v>
      </c>
      <c r="T424" s="77">
        <f t="shared" si="114"/>
        <v>5045.7</v>
      </c>
      <c r="U424" s="77">
        <f t="shared" si="114"/>
        <v>50.457000000000001</v>
      </c>
      <c r="V424" s="151">
        <v>0</v>
      </c>
      <c r="W424" s="47">
        <f t="shared" si="115"/>
        <v>4170</v>
      </c>
      <c r="X424" s="495">
        <f t="shared" si="116"/>
        <v>41.7</v>
      </c>
      <c r="Y424" s="513">
        <v>20.357400000000002</v>
      </c>
      <c r="Z424" s="30"/>
      <c r="AA424" s="30"/>
      <c r="AB424" s="30"/>
      <c r="AC424" s="30"/>
      <c r="AD424" s="30"/>
      <c r="AE424" s="30"/>
      <c r="AF424" s="30"/>
      <c r="AG424" s="48"/>
      <c r="AH424" s="120"/>
      <c r="AI424" s="23" t="s">
        <v>53</v>
      </c>
      <c r="AJ424" s="23"/>
      <c r="AK424" s="21"/>
      <c r="AL424" s="21"/>
      <c r="AM424" s="23"/>
      <c r="AN424" s="1"/>
      <c r="AO424" s="1"/>
    </row>
    <row r="425" spans="1:41" s="13" customFormat="1" ht="15.6" customHeight="1" outlineLevel="2" x14ac:dyDescent="0.25">
      <c r="A425" s="36"/>
      <c r="B425" s="32" t="s">
        <v>1845</v>
      </c>
      <c r="C425" s="44" t="s">
        <v>1846</v>
      </c>
      <c r="D425" s="16"/>
      <c r="E425" s="273" t="s">
        <v>2262</v>
      </c>
      <c r="F425" s="171"/>
      <c r="G425" s="201"/>
      <c r="H425" s="201"/>
      <c r="I425" s="201"/>
      <c r="J425" s="200">
        <v>1</v>
      </c>
      <c r="K425" s="219" t="s">
        <v>101</v>
      </c>
      <c r="L425" s="18">
        <v>100</v>
      </c>
      <c r="M425" s="216" t="s">
        <v>101</v>
      </c>
      <c r="N425" s="18" t="s">
        <v>153</v>
      </c>
      <c r="O425" s="216"/>
      <c r="P425" s="216"/>
      <c r="Q425" s="219"/>
      <c r="R425" s="18">
        <f t="shared" si="113"/>
        <v>4970</v>
      </c>
      <c r="S425" s="77">
        <v>49.7</v>
      </c>
      <c r="T425" s="77">
        <f t="shared" si="114"/>
        <v>6013.7</v>
      </c>
      <c r="U425" s="77">
        <f t="shared" si="114"/>
        <v>60.137</v>
      </c>
      <c r="V425" s="151">
        <v>0</v>
      </c>
      <c r="W425" s="47">
        <f t="shared" si="115"/>
        <v>4970</v>
      </c>
      <c r="X425" s="495">
        <f t="shared" si="116"/>
        <v>49.7</v>
      </c>
      <c r="Y425" s="513">
        <v>24.2928</v>
      </c>
      <c r="Z425" s="30"/>
      <c r="AA425" s="30"/>
      <c r="AB425" s="30"/>
      <c r="AC425" s="30"/>
      <c r="AD425" s="30"/>
      <c r="AE425" s="30"/>
      <c r="AF425" s="30"/>
      <c r="AG425" s="48"/>
      <c r="AH425" s="120"/>
      <c r="AI425" s="23" t="s">
        <v>53</v>
      </c>
      <c r="AJ425" s="23"/>
      <c r="AK425" s="21"/>
      <c r="AL425" s="21"/>
      <c r="AM425" s="23"/>
      <c r="AN425" s="1"/>
      <c r="AO425" s="1"/>
    </row>
    <row r="426" spans="1:41" s="13" customFormat="1" ht="15.6" customHeight="1" outlineLevel="2" x14ac:dyDescent="0.25">
      <c r="A426" s="36"/>
      <c r="B426" s="32" t="s">
        <v>1847</v>
      </c>
      <c r="C426" s="44" t="s">
        <v>1848</v>
      </c>
      <c r="D426" s="16"/>
      <c r="E426" s="273" t="s">
        <v>2263</v>
      </c>
      <c r="F426" s="171"/>
      <c r="G426" s="201"/>
      <c r="H426" s="201"/>
      <c r="I426" s="201"/>
      <c r="J426" s="200">
        <v>1</v>
      </c>
      <c r="K426" s="219" t="s">
        <v>101</v>
      </c>
      <c r="L426" s="18">
        <v>100</v>
      </c>
      <c r="M426" s="216" t="s">
        <v>101</v>
      </c>
      <c r="N426" s="18" t="s">
        <v>153</v>
      </c>
      <c r="O426" s="216"/>
      <c r="P426" s="216"/>
      <c r="Q426" s="219"/>
      <c r="R426" s="18">
        <f t="shared" si="113"/>
        <v>5460</v>
      </c>
      <c r="S426" s="77">
        <v>54.6</v>
      </c>
      <c r="T426" s="77">
        <f t="shared" si="114"/>
        <v>6606.5999999999995</v>
      </c>
      <c r="U426" s="77">
        <f t="shared" si="114"/>
        <v>66.066000000000003</v>
      </c>
      <c r="V426" s="151">
        <v>0</v>
      </c>
      <c r="W426" s="47">
        <f t="shared" si="115"/>
        <v>5460</v>
      </c>
      <c r="X426" s="495">
        <f t="shared" si="116"/>
        <v>54.6</v>
      </c>
      <c r="Y426" s="513">
        <v>26.674200000000003</v>
      </c>
      <c r="Z426" s="30"/>
      <c r="AA426" s="30"/>
      <c r="AB426" s="30"/>
      <c r="AC426" s="30"/>
      <c r="AD426" s="30"/>
      <c r="AE426" s="30"/>
      <c r="AF426" s="30"/>
      <c r="AG426" s="48"/>
      <c r="AH426" s="120"/>
      <c r="AI426" s="23" t="s">
        <v>53</v>
      </c>
      <c r="AJ426" s="23"/>
      <c r="AK426" s="21"/>
      <c r="AL426" s="21"/>
      <c r="AM426" s="23"/>
      <c r="AN426" s="1"/>
      <c r="AO426" s="1"/>
    </row>
    <row r="427" spans="1:41" s="13" customFormat="1" ht="15.6" customHeight="1" outlineLevel="2" x14ac:dyDescent="0.25">
      <c r="A427" s="36"/>
      <c r="B427" s="32" t="s">
        <v>1849</v>
      </c>
      <c r="C427" s="44" t="s">
        <v>1850</v>
      </c>
      <c r="D427" s="16"/>
      <c r="E427" s="273" t="s">
        <v>2264</v>
      </c>
      <c r="G427" s="201"/>
      <c r="H427" s="201"/>
      <c r="I427" s="201"/>
      <c r="J427" s="200">
        <v>1</v>
      </c>
      <c r="K427" s="219" t="s">
        <v>101</v>
      </c>
      <c r="L427" s="18">
        <v>50</v>
      </c>
      <c r="M427" s="216" t="s">
        <v>101</v>
      </c>
      <c r="N427" s="18" t="s">
        <v>153</v>
      </c>
      <c r="O427" s="216"/>
      <c r="P427" s="216"/>
      <c r="Q427" s="219"/>
      <c r="R427" s="18">
        <f t="shared" si="113"/>
        <v>2925</v>
      </c>
      <c r="S427" s="77">
        <v>58.5</v>
      </c>
      <c r="T427" s="77">
        <f t="shared" si="114"/>
        <v>3539.25</v>
      </c>
      <c r="U427" s="77">
        <f t="shared" si="114"/>
        <v>70.784999999999997</v>
      </c>
      <c r="V427" s="151">
        <v>0</v>
      </c>
      <c r="W427" s="47">
        <f t="shared" si="115"/>
        <v>2925</v>
      </c>
      <c r="X427" s="495">
        <f t="shared" si="116"/>
        <v>58.5</v>
      </c>
      <c r="Y427" s="513">
        <v>28.581000000000003</v>
      </c>
      <c r="Z427" s="30"/>
      <c r="AA427" s="30"/>
      <c r="AB427" s="30"/>
      <c r="AC427" s="30"/>
      <c r="AD427" s="30"/>
      <c r="AE427" s="30"/>
      <c r="AF427" s="30"/>
      <c r="AG427" s="48"/>
      <c r="AH427" s="120"/>
      <c r="AI427" s="23" t="s">
        <v>53</v>
      </c>
      <c r="AJ427" s="23"/>
      <c r="AK427" s="21"/>
      <c r="AL427" s="21"/>
      <c r="AM427" s="23"/>
      <c r="AN427" s="1"/>
      <c r="AO427" s="1"/>
    </row>
    <row r="428" spans="1:41" s="13" customFormat="1" ht="15.6" customHeight="1" outlineLevel="2" x14ac:dyDescent="0.25">
      <c r="A428" s="36"/>
      <c r="B428" s="32" t="s">
        <v>1851</v>
      </c>
      <c r="C428" s="44" t="s">
        <v>1852</v>
      </c>
      <c r="D428" s="16"/>
      <c r="E428" s="273" t="s">
        <v>2265</v>
      </c>
      <c r="F428" s="171"/>
      <c r="G428" s="201"/>
      <c r="H428" s="201"/>
      <c r="I428" s="201"/>
      <c r="J428" s="200">
        <v>1</v>
      </c>
      <c r="K428" s="219" t="s">
        <v>101</v>
      </c>
      <c r="L428" s="18">
        <v>50</v>
      </c>
      <c r="M428" s="216" t="s">
        <v>101</v>
      </c>
      <c r="N428" s="18" t="s">
        <v>153</v>
      </c>
      <c r="O428" s="216"/>
      <c r="P428" s="216"/>
      <c r="Q428" s="219"/>
      <c r="R428" s="18">
        <f t="shared" si="113"/>
        <v>3270.0000000000005</v>
      </c>
      <c r="S428" s="77">
        <v>65.400000000000006</v>
      </c>
      <c r="T428" s="77">
        <f t="shared" si="114"/>
        <v>3956.7000000000003</v>
      </c>
      <c r="U428" s="77">
        <f t="shared" si="114"/>
        <v>79.134</v>
      </c>
      <c r="V428" s="151">
        <v>0</v>
      </c>
      <c r="W428" s="47">
        <f t="shared" si="115"/>
        <v>3270.0000000000005</v>
      </c>
      <c r="X428" s="495">
        <f t="shared" si="116"/>
        <v>65.400000000000006</v>
      </c>
      <c r="Y428" s="513">
        <v>31.915800000000004</v>
      </c>
      <c r="Z428" s="30"/>
      <c r="AA428" s="30"/>
      <c r="AB428" s="30"/>
      <c r="AC428" s="30"/>
      <c r="AD428" s="30"/>
      <c r="AE428" s="30"/>
      <c r="AF428" s="30"/>
      <c r="AG428" s="48"/>
      <c r="AH428" s="120"/>
      <c r="AI428" s="23" t="s">
        <v>53</v>
      </c>
      <c r="AJ428" s="23"/>
      <c r="AK428" s="21"/>
      <c r="AL428" s="21"/>
      <c r="AM428" s="23"/>
      <c r="AN428" s="1"/>
      <c r="AO428" s="1"/>
    </row>
    <row r="429" spans="1:41" s="13" customFormat="1" ht="15.6" customHeight="1" outlineLevel="2" x14ac:dyDescent="0.25">
      <c r="A429" s="36"/>
      <c r="B429" s="32" t="s">
        <v>1853</v>
      </c>
      <c r="C429" s="44" t="s">
        <v>1854</v>
      </c>
      <c r="D429" s="16"/>
      <c r="E429" s="273" t="s">
        <v>2266</v>
      </c>
      <c r="F429" s="171"/>
      <c r="G429" s="201"/>
      <c r="H429" s="201"/>
      <c r="I429" s="201"/>
      <c r="J429" s="200">
        <v>1</v>
      </c>
      <c r="K429" s="219" t="s">
        <v>101</v>
      </c>
      <c r="L429" s="18">
        <v>50</v>
      </c>
      <c r="M429" s="216" t="s">
        <v>101</v>
      </c>
      <c r="N429" s="18" t="s">
        <v>153</v>
      </c>
      <c r="O429" s="216"/>
      <c r="P429" s="216"/>
      <c r="Q429" s="219"/>
      <c r="R429" s="18">
        <f t="shared" si="113"/>
        <v>3610</v>
      </c>
      <c r="S429" s="77">
        <v>72.2</v>
      </c>
      <c r="T429" s="77">
        <f t="shared" si="114"/>
        <v>4368.0999999999995</v>
      </c>
      <c r="U429" s="77">
        <f t="shared" si="114"/>
        <v>87.361999999999995</v>
      </c>
      <c r="V429" s="151">
        <v>0</v>
      </c>
      <c r="W429" s="47">
        <f t="shared" si="115"/>
        <v>3610</v>
      </c>
      <c r="X429" s="495">
        <f t="shared" si="116"/>
        <v>72.2</v>
      </c>
      <c r="Y429" s="513">
        <v>35.250599999999999</v>
      </c>
      <c r="Z429" s="30"/>
      <c r="AA429" s="30"/>
      <c r="AB429" s="30"/>
      <c r="AC429" s="30"/>
      <c r="AD429" s="30"/>
      <c r="AE429" s="30"/>
      <c r="AF429" s="30"/>
      <c r="AG429" s="48"/>
      <c r="AH429" s="120"/>
      <c r="AI429" s="23" t="s">
        <v>53</v>
      </c>
      <c r="AJ429" s="23"/>
      <c r="AK429" s="21"/>
      <c r="AL429" s="21"/>
      <c r="AM429" s="23"/>
      <c r="AN429" s="1"/>
      <c r="AO429" s="1"/>
    </row>
    <row r="430" spans="1:41" s="13" customFormat="1" ht="15.6" customHeight="1" outlineLevel="2" x14ac:dyDescent="0.25">
      <c r="A430" s="36"/>
      <c r="B430" s="32" t="s">
        <v>1855</v>
      </c>
      <c r="C430" s="44" t="s">
        <v>1856</v>
      </c>
      <c r="D430" s="16"/>
      <c r="E430" s="273" t="s">
        <v>2267</v>
      </c>
      <c r="F430" s="171"/>
      <c r="G430" s="201"/>
      <c r="H430" s="201"/>
      <c r="I430" s="201"/>
      <c r="J430" s="200">
        <v>1</v>
      </c>
      <c r="K430" s="219" t="s">
        <v>101</v>
      </c>
      <c r="L430" s="18">
        <v>50</v>
      </c>
      <c r="M430" s="216" t="s">
        <v>101</v>
      </c>
      <c r="N430" s="18" t="s">
        <v>153</v>
      </c>
      <c r="O430" s="216"/>
      <c r="P430" s="216"/>
      <c r="Q430" s="219"/>
      <c r="R430" s="18">
        <f t="shared" si="113"/>
        <v>3950</v>
      </c>
      <c r="S430" s="256">
        <v>79</v>
      </c>
      <c r="T430" s="77">
        <f t="shared" si="114"/>
        <v>4779.5</v>
      </c>
      <c r="U430" s="77">
        <f t="shared" si="114"/>
        <v>95.59</v>
      </c>
      <c r="V430" s="151">
        <v>0</v>
      </c>
      <c r="W430" s="47">
        <f t="shared" si="115"/>
        <v>3950</v>
      </c>
      <c r="X430" s="495">
        <f t="shared" si="116"/>
        <v>79</v>
      </c>
      <c r="Y430" s="513">
        <v>38.5854</v>
      </c>
      <c r="Z430" s="30"/>
      <c r="AA430" s="30"/>
      <c r="AB430" s="30"/>
      <c r="AC430" s="30"/>
      <c r="AD430" s="30"/>
      <c r="AE430" s="30"/>
      <c r="AF430" s="30"/>
      <c r="AG430" s="48"/>
      <c r="AH430" s="120"/>
      <c r="AI430" s="23" t="s">
        <v>53</v>
      </c>
      <c r="AJ430" s="23"/>
      <c r="AK430" s="21"/>
      <c r="AL430" s="21"/>
      <c r="AM430" s="23"/>
      <c r="AN430" s="1"/>
      <c r="AO430" s="1"/>
    </row>
    <row r="431" spans="1:41" s="13" customFormat="1" ht="74.099999999999994" customHeight="1" outlineLevel="1" x14ac:dyDescent="0.25">
      <c r="A431" s="36"/>
      <c r="B431" s="393" t="s">
        <v>1857</v>
      </c>
      <c r="C431" s="394"/>
      <c r="D431" s="393"/>
      <c r="E431" s="394"/>
      <c r="F431" s="211"/>
      <c r="G431" s="211"/>
      <c r="H431" s="211"/>
      <c r="I431" s="211"/>
      <c r="J431" s="214"/>
      <c r="K431" s="214"/>
      <c r="L431" s="367"/>
      <c r="M431" s="368"/>
      <c r="N431" s="245"/>
      <c r="O431" s="368"/>
      <c r="P431" s="368"/>
      <c r="Q431" s="214"/>
      <c r="R431" s="38"/>
      <c r="S431" s="38"/>
      <c r="T431" s="38"/>
      <c r="U431" s="38"/>
      <c r="V431" s="154"/>
      <c r="W431" s="154"/>
      <c r="X431" s="154"/>
      <c r="Y431" s="38"/>
      <c r="Z431" s="38"/>
      <c r="AA431" s="38"/>
      <c r="AB431" s="38"/>
      <c r="AC431" s="38"/>
      <c r="AD431" s="38"/>
      <c r="AE431" s="38"/>
      <c r="AF431" s="38"/>
      <c r="AG431" s="40"/>
      <c r="AH431" s="215"/>
      <c r="AI431" s="202"/>
      <c r="AJ431" s="202"/>
      <c r="AK431" s="212"/>
      <c r="AL431" s="212"/>
      <c r="AM431" s="213"/>
      <c r="AN431" s="1"/>
      <c r="AO431" s="1"/>
    </row>
    <row r="432" spans="1:41" s="13" customFormat="1" ht="15.6" customHeight="1" outlineLevel="2" x14ac:dyDescent="0.25">
      <c r="A432" s="36"/>
      <c r="B432" s="32" t="s">
        <v>1858</v>
      </c>
      <c r="C432" s="44" t="s">
        <v>1859</v>
      </c>
      <c r="D432" s="16"/>
      <c r="E432" s="273" t="s">
        <v>1860</v>
      </c>
      <c r="F432" s="171"/>
      <c r="G432" s="201"/>
      <c r="H432" s="201"/>
      <c r="I432" s="201"/>
      <c r="J432" s="200">
        <v>1</v>
      </c>
      <c r="K432" s="219" t="s">
        <v>101</v>
      </c>
      <c r="L432" s="18">
        <v>200</v>
      </c>
      <c r="M432" s="216" t="s">
        <v>101</v>
      </c>
      <c r="N432" s="18" t="s">
        <v>153</v>
      </c>
      <c r="O432" s="216"/>
      <c r="P432" s="216"/>
      <c r="Q432" s="219"/>
      <c r="R432" s="18">
        <f t="shared" ref="R432:R442" si="117">S432*L432</f>
        <v>1520</v>
      </c>
      <c r="S432" s="77">
        <v>7.6</v>
      </c>
      <c r="T432" s="77">
        <f t="shared" ref="T432:U442" si="118">R432*1.21</f>
        <v>1839.2</v>
      </c>
      <c r="U432" s="77">
        <f t="shared" si="118"/>
        <v>9.1959999999999997</v>
      </c>
      <c r="V432" s="151">
        <v>0</v>
      </c>
      <c r="W432" s="47">
        <f t="shared" ref="W432:W442" si="119">X432*L432</f>
        <v>1520</v>
      </c>
      <c r="X432" s="495">
        <f t="shared" ref="X432:X442" si="120">S432*(1-V432/100)</f>
        <v>7.6</v>
      </c>
      <c r="Y432" s="513">
        <v>3.544</v>
      </c>
      <c r="Z432" s="30"/>
      <c r="AA432" s="30"/>
      <c r="AB432" s="30"/>
      <c r="AC432" s="30"/>
      <c r="AD432" s="30"/>
      <c r="AE432" s="30"/>
      <c r="AF432" s="30"/>
      <c r="AG432" s="48"/>
      <c r="AH432" s="120"/>
      <c r="AI432" s="23" t="s">
        <v>53</v>
      </c>
      <c r="AJ432" s="23"/>
      <c r="AK432" s="21"/>
      <c r="AL432" s="21"/>
      <c r="AM432" s="23"/>
      <c r="AN432" s="1"/>
      <c r="AO432" s="1"/>
    </row>
    <row r="433" spans="1:41" s="13" customFormat="1" ht="15.6" customHeight="1" outlineLevel="2" x14ac:dyDescent="0.25">
      <c r="A433" s="36"/>
      <c r="B433" s="32" t="s">
        <v>1861</v>
      </c>
      <c r="C433" s="44" t="s">
        <v>1862</v>
      </c>
      <c r="D433" s="16"/>
      <c r="E433" s="273" t="s">
        <v>1863</v>
      </c>
      <c r="F433" s="171"/>
      <c r="G433" s="201"/>
      <c r="H433" s="201"/>
      <c r="I433" s="201"/>
      <c r="J433" s="200">
        <v>1</v>
      </c>
      <c r="K433" s="219" t="s">
        <v>101</v>
      </c>
      <c r="L433" s="18">
        <v>200</v>
      </c>
      <c r="M433" s="216" t="s">
        <v>101</v>
      </c>
      <c r="N433" s="18" t="s">
        <v>153</v>
      </c>
      <c r="O433" s="216"/>
      <c r="P433" s="216"/>
      <c r="Q433" s="219"/>
      <c r="R433" s="18">
        <f t="shared" si="117"/>
        <v>1580</v>
      </c>
      <c r="S433" s="77">
        <v>7.9</v>
      </c>
      <c r="T433" s="77">
        <f t="shared" si="118"/>
        <v>1911.8</v>
      </c>
      <c r="U433" s="77">
        <f t="shared" si="118"/>
        <v>9.5589999999999993</v>
      </c>
      <c r="V433" s="151">
        <v>0</v>
      </c>
      <c r="W433" s="47">
        <f t="shared" si="119"/>
        <v>1580</v>
      </c>
      <c r="X433" s="495">
        <f t="shared" si="120"/>
        <v>7.9</v>
      </c>
      <c r="Y433" s="513">
        <v>3.6960000000000002</v>
      </c>
      <c r="Z433" s="30"/>
      <c r="AA433" s="30"/>
      <c r="AB433" s="30"/>
      <c r="AC433" s="30"/>
      <c r="AD433" s="30"/>
      <c r="AE433" s="30"/>
      <c r="AF433" s="30"/>
      <c r="AG433" s="48"/>
      <c r="AH433" s="120"/>
      <c r="AI433" s="23" t="s">
        <v>53</v>
      </c>
      <c r="AJ433" s="23"/>
      <c r="AK433" s="21"/>
      <c r="AL433" s="21"/>
      <c r="AM433" s="23"/>
      <c r="AN433" s="1"/>
      <c r="AO433" s="1"/>
    </row>
    <row r="434" spans="1:41" s="13" customFormat="1" ht="15.6" customHeight="1" outlineLevel="2" x14ac:dyDescent="0.25">
      <c r="A434" s="36"/>
      <c r="B434" s="32">
        <v>5906675269436</v>
      </c>
      <c r="C434" s="44" t="s">
        <v>1864</v>
      </c>
      <c r="D434" s="16"/>
      <c r="E434" s="273" t="s">
        <v>1865</v>
      </c>
      <c r="F434" s="171"/>
      <c r="G434" s="201"/>
      <c r="H434" s="201"/>
      <c r="I434" s="201"/>
      <c r="J434" s="200">
        <v>1</v>
      </c>
      <c r="K434" s="219" t="s">
        <v>101</v>
      </c>
      <c r="L434" s="18">
        <v>200</v>
      </c>
      <c r="M434" s="216" t="s">
        <v>101</v>
      </c>
      <c r="N434" s="18" t="s">
        <v>153</v>
      </c>
      <c r="O434" s="216"/>
      <c r="P434" s="216"/>
      <c r="Q434" s="219"/>
      <c r="R434" s="18">
        <f t="shared" si="117"/>
        <v>1660.0000000000002</v>
      </c>
      <c r="S434" s="77">
        <v>8.3000000000000007</v>
      </c>
      <c r="T434" s="77">
        <f t="shared" si="118"/>
        <v>2008.6000000000001</v>
      </c>
      <c r="U434" s="77">
        <f t="shared" si="118"/>
        <v>10.043000000000001</v>
      </c>
      <c r="V434" s="151">
        <v>0</v>
      </c>
      <c r="W434" s="47">
        <f t="shared" si="119"/>
        <v>1660.0000000000002</v>
      </c>
      <c r="X434" s="495">
        <f t="shared" si="120"/>
        <v>8.3000000000000007</v>
      </c>
      <c r="Y434" s="513">
        <v>3.8719999999999999</v>
      </c>
      <c r="Z434" s="30"/>
      <c r="AA434" s="30"/>
      <c r="AB434" s="30"/>
      <c r="AC434" s="30"/>
      <c r="AD434" s="30"/>
      <c r="AE434" s="30"/>
      <c r="AF434" s="30"/>
      <c r="AG434" s="48"/>
      <c r="AH434" s="120"/>
      <c r="AI434" s="23" t="s">
        <v>53</v>
      </c>
      <c r="AJ434" s="23"/>
      <c r="AK434" s="21"/>
      <c r="AL434" s="21"/>
      <c r="AM434" s="23"/>
      <c r="AN434" s="1"/>
      <c r="AO434" s="1"/>
    </row>
    <row r="435" spans="1:41" s="13" customFormat="1" ht="15.6" customHeight="1" outlineLevel="2" x14ac:dyDescent="0.25">
      <c r="A435" s="36"/>
      <c r="B435" s="32">
        <v>5906675269443</v>
      </c>
      <c r="C435" s="44" t="s">
        <v>1866</v>
      </c>
      <c r="D435" s="16"/>
      <c r="E435" s="273" t="s">
        <v>1867</v>
      </c>
      <c r="F435" s="171"/>
      <c r="G435" s="201"/>
      <c r="H435" s="201"/>
      <c r="I435" s="201"/>
      <c r="J435" s="200">
        <v>1</v>
      </c>
      <c r="K435" s="219" t="s">
        <v>101</v>
      </c>
      <c r="L435" s="18">
        <v>200</v>
      </c>
      <c r="M435" s="216" t="s">
        <v>101</v>
      </c>
      <c r="N435" s="18" t="s">
        <v>153</v>
      </c>
      <c r="O435" s="216"/>
      <c r="P435" s="216"/>
      <c r="Q435" s="219"/>
      <c r="R435" s="18">
        <f t="shared" si="117"/>
        <v>1820</v>
      </c>
      <c r="S435" s="77">
        <v>9.1</v>
      </c>
      <c r="T435" s="77">
        <f t="shared" si="118"/>
        <v>2202.1999999999998</v>
      </c>
      <c r="U435" s="77">
        <f t="shared" si="118"/>
        <v>11.010999999999999</v>
      </c>
      <c r="V435" s="151">
        <v>0</v>
      </c>
      <c r="W435" s="47">
        <f t="shared" si="119"/>
        <v>1820</v>
      </c>
      <c r="X435" s="495">
        <f t="shared" si="120"/>
        <v>9.1</v>
      </c>
      <c r="Y435" s="513">
        <v>4.2200000000000006</v>
      </c>
      <c r="Z435" s="30"/>
      <c r="AA435" s="30"/>
      <c r="AB435" s="30"/>
      <c r="AC435" s="30"/>
      <c r="AD435" s="30"/>
      <c r="AE435" s="30"/>
      <c r="AF435" s="30"/>
      <c r="AG435" s="48"/>
      <c r="AH435" s="120"/>
      <c r="AI435" s="23" t="s">
        <v>53</v>
      </c>
      <c r="AJ435" s="23"/>
      <c r="AK435" s="21"/>
      <c r="AL435" s="21"/>
      <c r="AM435" s="23"/>
      <c r="AN435" s="1"/>
      <c r="AO435" s="1"/>
    </row>
    <row r="436" spans="1:41" s="13" customFormat="1" ht="15.6" customHeight="1" outlineLevel="2" x14ac:dyDescent="0.25">
      <c r="A436" s="36"/>
      <c r="B436" s="32">
        <v>5906675269450</v>
      </c>
      <c r="C436" s="44" t="s">
        <v>1868</v>
      </c>
      <c r="D436" s="16"/>
      <c r="E436" s="273" t="s">
        <v>1869</v>
      </c>
      <c r="F436" s="171"/>
      <c r="G436" s="201"/>
      <c r="H436" s="201"/>
      <c r="I436" s="201"/>
      <c r="J436" s="200">
        <v>1</v>
      </c>
      <c r="K436" s="219" t="s">
        <v>101</v>
      </c>
      <c r="L436" s="18">
        <v>200</v>
      </c>
      <c r="M436" s="216" t="s">
        <v>101</v>
      </c>
      <c r="N436" s="18" t="s">
        <v>153</v>
      </c>
      <c r="O436" s="216"/>
      <c r="P436" s="216"/>
      <c r="Q436" s="219"/>
      <c r="R436" s="18">
        <f t="shared" si="117"/>
        <v>1939.9999999999998</v>
      </c>
      <c r="S436" s="77">
        <v>9.6999999999999993</v>
      </c>
      <c r="T436" s="77">
        <f t="shared" si="118"/>
        <v>2347.3999999999996</v>
      </c>
      <c r="U436" s="77">
        <f t="shared" si="118"/>
        <v>11.736999999999998</v>
      </c>
      <c r="V436" s="151">
        <v>0</v>
      </c>
      <c r="W436" s="47">
        <f t="shared" si="119"/>
        <v>1939.9999999999998</v>
      </c>
      <c r="X436" s="495">
        <f t="shared" si="120"/>
        <v>9.6999999999999993</v>
      </c>
      <c r="Y436" s="513">
        <v>4.5119999999999996</v>
      </c>
      <c r="Z436" s="30"/>
      <c r="AA436" s="30"/>
      <c r="AB436" s="30"/>
      <c r="AC436" s="30"/>
      <c r="AD436" s="30"/>
      <c r="AE436" s="30"/>
      <c r="AF436" s="30"/>
      <c r="AG436" s="48"/>
      <c r="AH436" s="120"/>
      <c r="AI436" s="23" t="s">
        <v>53</v>
      </c>
      <c r="AJ436" s="23"/>
      <c r="AK436" s="21"/>
      <c r="AL436" s="21"/>
      <c r="AM436" s="23"/>
      <c r="AN436" s="1"/>
      <c r="AO436" s="1"/>
    </row>
    <row r="437" spans="1:41" s="13" customFormat="1" ht="15.6" customHeight="1" outlineLevel="2" x14ac:dyDescent="0.25">
      <c r="A437" s="36"/>
      <c r="B437" s="32">
        <v>5906675269467</v>
      </c>
      <c r="C437" s="44" t="s">
        <v>1870</v>
      </c>
      <c r="D437" s="16"/>
      <c r="E437" s="273" t="s">
        <v>1871</v>
      </c>
      <c r="F437" s="171"/>
      <c r="G437" s="201"/>
      <c r="H437" s="201"/>
      <c r="I437" s="201"/>
      <c r="J437" s="200">
        <v>1</v>
      </c>
      <c r="K437" s="219" t="s">
        <v>101</v>
      </c>
      <c r="L437" s="18">
        <v>200</v>
      </c>
      <c r="M437" s="216" t="s">
        <v>101</v>
      </c>
      <c r="N437" s="18" t="s">
        <v>153</v>
      </c>
      <c r="O437" s="216"/>
      <c r="P437" s="216"/>
      <c r="Q437" s="219"/>
      <c r="R437" s="18">
        <f t="shared" si="117"/>
        <v>2100</v>
      </c>
      <c r="S437" s="77">
        <v>10.5</v>
      </c>
      <c r="T437" s="77">
        <f t="shared" si="118"/>
        <v>2541</v>
      </c>
      <c r="U437" s="77">
        <f t="shared" si="118"/>
        <v>12.705</v>
      </c>
      <c r="V437" s="151">
        <v>0</v>
      </c>
      <c r="W437" s="47">
        <f t="shared" si="119"/>
        <v>2100</v>
      </c>
      <c r="X437" s="495">
        <f t="shared" si="120"/>
        <v>10.5</v>
      </c>
      <c r="Y437" s="513">
        <v>4.8640000000000008</v>
      </c>
      <c r="Z437" s="30"/>
      <c r="AA437" s="30"/>
      <c r="AB437" s="30"/>
      <c r="AC437" s="30"/>
      <c r="AD437" s="30"/>
      <c r="AE437" s="30"/>
      <c r="AF437" s="30"/>
      <c r="AG437" s="48"/>
      <c r="AH437" s="120"/>
      <c r="AI437" s="23" t="s">
        <v>53</v>
      </c>
      <c r="AJ437" s="23"/>
      <c r="AK437" s="21"/>
      <c r="AL437" s="21"/>
      <c r="AM437" s="23"/>
      <c r="AN437" s="1"/>
      <c r="AO437" s="1"/>
    </row>
    <row r="438" spans="1:41" s="13" customFormat="1" ht="15.6" customHeight="1" outlineLevel="2" x14ac:dyDescent="0.25">
      <c r="A438" s="36"/>
      <c r="B438" s="32">
        <v>5906675269474</v>
      </c>
      <c r="C438" s="44" t="s">
        <v>1872</v>
      </c>
      <c r="D438" s="16"/>
      <c r="E438" s="273" t="s">
        <v>1873</v>
      </c>
      <c r="F438" s="171"/>
      <c r="G438" s="201"/>
      <c r="H438" s="201"/>
      <c r="I438" s="201"/>
      <c r="J438" s="200">
        <v>1</v>
      </c>
      <c r="K438" s="219" t="s">
        <v>101</v>
      </c>
      <c r="L438" s="18">
        <v>100</v>
      </c>
      <c r="M438" s="216" t="s">
        <v>101</v>
      </c>
      <c r="N438" s="18" t="s">
        <v>153</v>
      </c>
      <c r="O438" s="216"/>
      <c r="P438" s="216"/>
      <c r="Q438" s="219"/>
      <c r="R438" s="18">
        <f t="shared" si="117"/>
        <v>1180</v>
      </c>
      <c r="S438" s="77">
        <v>11.8</v>
      </c>
      <c r="T438" s="77">
        <f t="shared" si="118"/>
        <v>1427.8</v>
      </c>
      <c r="U438" s="77">
        <f t="shared" si="118"/>
        <v>14.278</v>
      </c>
      <c r="V438" s="151">
        <v>0</v>
      </c>
      <c r="W438" s="47">
        <f t="shared" si="119"/>
        <v>1180</v>
      </c>
      <c r="X438" s="495">
        <f t="shared" si="120"/>
        <v>11.8</v>
      </c>
      <c r="Y438" s="513">
        <v>5.4840000000000009</v>
      </c>
      <c r="Z438" s="30"/>
      <c r="AA438" s="30"/>
      <c r="AB438" s="30"/>
      <c r="AC438" s="30"/>
      <c r="AD438" s="30"/>
      <c r="AE438" s="30"/>
      <c r="AF438" s="30"/>
      <c r="AG438" s="48"/>
      <c r="AH438" s="120"/>
      <c r="AI438" s="23" t="s">
        <v>53</v>
      </c>
      <c r="AJ438" s="23"/>
      <c r="AK438" s="21"/>
      <c r="AL438" s="21"/>
      <c r="AM438" s="23"/>
      <c r="AN438" s="1"/>
      <c r="AO438" s="1"/>
    </row>
    <row r="439" spans="1:41" s="13" customFormat="1" ht="15.6" customHeight="1" outlineLevel="2" x14ac:dyDescent="0.25">
      <c r="A439" s="36"/>
      <c r="B439" s="32">
        <v>5906675269481</v>
      </c>
      <c r="C439" s="44" t="s">
        <v>1874</v>
      </c>
      <c r="D439" s="16"/>
      <c r="E439" s="273" t="s">
        <v>1875</v>
      </c>
      <c r="F439" s="171"/>
      <c r="G439" s="201"/>
      <c r="H439" s="201"/>
      <c r="I439" s="201"/>
      <c r="J439" s="200">
        <v>1</v>
      </c>
      <c r="K439" s="219" t="s">
        <v>101</v>
      </c>
      <c r="L439" s="18">
        <v>100</v>
      </c>
      <c r="M439" s="216" t="s">
        <v>101</v>
      </c>
      <c r="N439" s="18" t="s">
        <v>153</v>
      </c>
      <c r="O439" s="216"/>
      <c r="P439" s="216"/>
      <c r="Q439" s="219"/>
      <c r="R439" s="18">
        <f t="shared" si="117"/>
        <v>1440</v>
      </c>
      <c r="S439" s="77">
        <v>14.4</v>
      </c>
      <c r="T439" s="77">
        <f t="shared" si="118"/>
        <v>1742.3999999999999</v>
      </c>
      <c r="U439" s="77">
        <f t="shared" si="118"/>
        <v>17.423999999999999</v>
      </c>
      <c r="V439" s="151">
        <v>0</v>
      </c>
      <c r="W439" s="47">
        <f t="shared" si="119"/>
        <v>1440</v>
      </c>
      <c r="X439" s="495">
        <f t="shared" si="120"/>
        <v>14.4</v>
      </c>
      <c r="Y439" s="513">
        <v>6.6959999999999997</v>
      </c>
      <c r="Z439" s="30"/>
      <c r="AA439" s="30"/>
      <c r="AB439" s="30"/>
      <c r="AC439" s="30"/>
      <c r="AD439" s="30"/>
      <c r="AE439" s="30"/>
      <c r="AF439" s="30"/>
      <c r="AG439" s="48"/>
      <c r="AH439" s="120"/>
      <c r="AI439" s="23" t="s">
        <v>53</v>
      </c>
      <c r="AJ439" s="23"/>
      <c r="AK439" s="21"/>
      <c r="AL439" s="21"/>
      <c r="AM439" s="23"/>
      <c r="AN439" s="1"/>
      <c r="AO439" s="1"/>
    </row>
    <row r="440" spans="1:41" s="13" customFormat="1" ht="15.6" customHeight="1" outlineLevel="2" x14ac:dyDescent="0.25">
      <c r="A440" s="36"/>
      <c r="B440" s="32">
        <v>5906675269498</v>
      </c>
      <c r="C440" s="44" t="s">
        <v>1876</v>
      </c>
      <c r="D440" s="16"/>
      <c r="E440" s="273" t="s">
        <v>1877</v>
      </c>
      <c r="F440" s="171"/>
      <c r="G440" s="201"/>
      <c r="H440" s="201"/>
      <c r="I440" s="201"/>
      <c r="J440" s="200">
        <v>1</v>
      </c>
      <c r="K440" s="219" t="s">
        <v>101</v>
      </c>
      <c r="L440" s="18">
        <v>100</v>
      </c>
      <c r="M440" s="216" t="s">
        <v>101</v>
      </c>
      <c r="N440" s="18" t="s">
        <v>153</v>
      </c>
      <c r="O440" s="216"/>
      <c r="P440" s="216"/>
      <c r="Q440" s="219"/>
      <c r="R440" s="18">
        <f t="shared" si="117"/>
        <v>1680</v>
      </c>
      <c r="S440" s="77">
        <v>16.8</v>
      </c>
      <c r="T440" s="77">
        <f t="shared" si="118"/>
        <v>2032.8</v>
      </c>
      <c r="U440" s="77">
        <f t="shared" si="118"/>
        <v>20.327999999999999</v>
      </c>
      <c r="V440" s="151">
        <v>0</v>
      </c>
      <c r="W440" s="47">
        <f t="shared" si="119"/>
        <v>1680</v>
      </c>
      <c r="X440" s="495">
        <f t="shared" si="120"/>
        <v>16.8</v>
      </c>
      <c r="Y440" s="513">
        <v>7.8159999999999998</v>
      </c>
      <c r="Z440" s="30"/>
      <c r="AA440" s="30"/>
      <c r="AB440" s="30"/>
      <c r="AC440" s="30"/>
      <c r="AD440" s="30"/>
      <c r="AE440" s="30"/>
      <c r="AF440" s="30"/>
      <c r="AG440" s="48"/>
      <c r="AH440" s="120"/>
      <c r="AI440" s="23" t="s">
        <v>53</v>
      </c>
      <c r="AJ440" s="23"/>
      <c r="AK440" s="21"/>
      <c r="AL440" s="21"/>
      <c r="AM440" s="23"/>
      <c r="AN440" s="1"/>
      <c r="AO440" s="1"/>
    </row>
    <row r="441" spans="1:41" s="13" customFormat="1" ht="15.6" customHeight="1" outlineLevel="2" x14ac:dyDescent="0.25">
      <c r="A441" s="36"/>
      <c r="B441" s="32">
        <v>5906675269504</v>
      </c>
      <c r="C441" s="44" t="s">
        <v>1878</v>
      </c>
      <c r="D441" s="16"/>
      <c r="E441" s="273" t="s">
        <v>1879</v>
      </c>
      <c r="F441" s="171"/>
      <c r="G441" s="201"/>
      <c r="H441" s="201"/>
      <c r="I441" s="201"/>
      <c r="J441" s="200">
        <v>1</v>
      </c>
      <c r="K441" s="219" t="s">
        <v>101</v>
      </c>
      <c r="L441" s="18">
        <v>100</v>
      </c>
      <c r="M441" s="216" t="s">
        <v>101</v>
      </c>
      <c r="N441" s="18" t="s">
        <v>153</v>
      </c>
      <c r="O441" s="216"/>
      <c r="P441" s="216"/>
      <c r="Q441" s="219"/>
      <c r="R441" s="18">
        <f t="shared" si="117"/>
        <v>1850</v>
      </c>
      <c r="S441" s="77">
        <v>18.5</v>
      </c>
      <c r="T441" s="77">
        <f t="shared" si="118"/>
        <v>2238.5</v>
      </c>
      <c r="U441" s="77">
        <f t="shared" si="118"/>
        <v>22.384999999999998</v>
      </c>
      <c r="V441" s="151">
        <v>0</v>
      </c>
      <c r="W441" s="47">
        <f t="shared" si="119"/>
        <v>1850</v>
      </c>
      <c r="X441" s="495">
        <f t="shared" si="120"/>
        <v>18.5</v>
      </c>
      <c r="Y441" s="513">
        <v>8.620000000000001</v>
      </c>
      <c r="Z441" s="30"/>
      <c r="AA441" s="30"/>
      <c r="AB441" s="30"/>
      <c r="AC441" s="30"/>
      <c r="AD441" s="30"/>
      <c r="AE441" s="30"/>
      <c r="AF441" s="30"/>
      <c r="AG441" s="48"/>
      <c r="AH441" s="120"/>
      <c r="AI441" s="23" t="s">
        <v>53</v>
      </c>
      <c r="AJ441" s="23"/>
      <c r="AK441" s="21"/>
      <c r="AL441" s="21"/>
      <c r="AM441" s="23"/>
      <c r="AN441" s="1"/>
      <c r="AO441" s="1"/>
    </row>
    <row r="442" spans="1:41" s="13" customFormat="1" ht="15.6" customHeight="1" outlineLevel="2" x14ac:dyDescent="0.25">
      <c r="A442" s="36"/>
      <c r="B442" s="32">
        <v>5906675269511</v>
      </c>
      <c r="C442" s="44" t="s">
        <v>1880</v>
      </c>
      <c r="D442" s="16"/>
      <c r="E442" s="273" t="s">
        <v>1881</v>
      </c>
      <c r="F442" s="171"/>
      <c r="G442" s="201"/>
      <c r="H442" s="201"/>
      <c r="I442" s="201"/>
      <c r="J442" s="200">
        <v>1</v>
      </c>
      <c r="K442" s="219" t="s">
        <v>101</v>
      </c>
      <c r="L442" s="18">
        <v>100</v>
      </c>
      <c r="M442" s="216" t="s">
        <v>101</v>
      </c>
      <c r="N442" s="18" t="s">
        <v>153</v>
      </c>
      <c r="O442" s="216"/>
      <c r="P442" s="216"/>
      <c r="Q442" s="219"/>
      <c r="R442" s="18">
        <f t="shared" si="117"/>
        <v>2100</v>
      </c>
      <c r="S442" s="77">
        <v>21</v>
      </c>
      <c r="T442" s="77">
        <f t="shared" si="118"/>
        <v>2541</v>
      </c>
      <c r="U442" s="77">
        <f t="shared" si="118"/>
        <v>25.41</v>
      </c>
      <c r="V442" s="151">
        <v>0</v>
      </c>
      <c r="W442" s="47">
        <f t="shared" si="119"/>
        <v>2100</v>
      </c>
      <c r="X442" s="495">
        <f t="shared" si="120"/>
        <v>21</v>
      </c>
      <c r="Y442" s="513">
        <v>9.7480000000000011</v>
      </c>
      <c r="Z442" s="30"/>
      <c r="AA442" s="30"/>
      <c r="AB442" s="30"/>
      <c r="AC442" s="30"/>
      <c r="AD442" s="30"/>
      <c r="AE442" s="30"/>
      <c r="AF442" s="30"/>
      <c r="AG442" s="48"/>
      <c r="AH442" s="120"/>
      <c r="AI442" s="23" t="s">
        <v>53</v>
      </c>
      <c r="AJ442" s="23"/>
      <c r="AK442" s="21"/>
      <c r="AL442" s="21"/>
      <c r="AM442" s="23"/>
      <c r="AN442" s="1"/>
      <c r="AO442" s="1"/>
    </row>
    <row r="443" spans="1:41" s="13" customFormat="1" ht="33.6" customHeight="1" outlineLevel="1" x14ac:dyDescent="0.25">
      <c r="A443" s="36"/>
      <c r="B443" s="393" t="s">
        <v>1882</v>
      </c>
      <c r="C443" s="393"/>
      <c r="D443" s="393"/>
      <c r="E443" s="394"/>
      <c r="F443" s="211"/>
      <c r="G443" s="211"/>
      <c r="H443" s="211"/>
      <c r="I443" s="211"/>
      <c r="J443" s="214"/>
      <c r="K443" s="214"/>
      <c r="L443" s="367"/>
      <c r="M443" s="368"/>
      <c r="N443" s="245"/>
      <c r="O443" s="368"/>
      <c r="P443" s="368"/>
      <c r="Q443" s="214"/>
      <c r="R443" s="38"/>
      <c r="S443" s="38"/>
      <c r="T443" s="38"/>
      <c r="U443" s="38"/>
      <c r="V443" s="154"/>
      <c r="W443" s="154"/>
      <c r="X443" s="154"/>
      <c r="Y443" s="38"/>
      <c r="Z443" s="38"/>
      <c r="AA443" s="38"/>
      <c r="AB443" s="38"/>
      <c r="AC443" s="38"/>
      <c r="AD443" s="38"/>
      <c r="AE443" s="38"/>
      <c r="AF443" s="38"/>
      <c r="AG443" s="40"/>
      <c r="AH443" s="215"/>
      <c r="AI443" s="202"/>
      <c r="AJ443" s="202"/>
      <c r="AK443" s="212"/>
      <c r="AL443" s="212"/>
      <c r="AM443" s="213"/>
      <c r="AN443" s="1"/>
      <c r="AO443" s="1"/>
    </row>
    <row r="444" spans="1:41" s="13" customFormat="1" ht="15.6" customHeight="1" outlineLevel="2" x14ac:dyDescent="0.25">
      <c r="A444" s="36"/>
      <c r="B444" s="32" t="s">
        <v>1883</v>
      </c>
      <c r="C444" s="44" t="s">
        <v>1884</v>
      </c>
      <c r="D444" s="16"/>
      <c r="E444" s="273" t="s">
        <v>1885</v>
      </c>
      <c r="F444" s="171"/>
      <c r="G444" s="201"/>
      <c r="H444" s="201"/>
      <c r="I444" s="201"/>
      <c r="J444" s="200">
        <v>1</v>
      </c>
      <c r="K444" s="219" t="s">
        <v>101</v>
      </c>
      <c r="L444" s="18">
        <v>400</v>
      </c>
      <c r="M444" s="216" t="s">
        <v>101</v>
      </c>
      <c r="N444" s="18" t="s">
        <v>153</v>
      </c>
      <c r="O444" s="216"/>
      <c r="P444" s="216"/>
      <c r="Q444" s="219"/>
      <c r="R444" s="18">
        <f t="shared" ref="R444:R462" si="121">S444*L444</f>
        <v>1960.0000000000002</v>
      </c>
      <c r="S444" s="77">
        <v>4.9000000000000004</v>
      </c>
      <c r="T444" s="77">
        <f t="shared" ref="T444:U462" si="122">R444*1.21</f>
        <v>2371.6000000000004</v>
      </c>
      <c r="U444" s="77">
        <f t="shared" si="122"/>
        <v>5.9290000000000003</v>
      </c>
      <c r="V444" s="151">
        <v>0</v>
      </c>
      <c r="W444" s="47">
        <f t="shared" ref="W444:W462" si="123">X444*L444</f>
        <v>1960.0000000000002</v>
      </c>
      <c r="X444" s="495">
        <f t="shared" ref="X444:X462" si="124">S444*(1-V444/100)</f>
        <v>4.9000000000000004</v>
      </c>
      <c r="Y444" s="513">
        <v>2.2680000000000002</v>
      </c>
      <c r="Z444" s="30"/>
      <c r="AA444" s="30"/>
      <c r="AB444" s="30"/>
      <c r="AC444" s="30"/>
      <c r="AD444" s="30"/>
      <c r="AE444" s="30"/>
      <c r="AF444" s="30"/>
      <c r="AG444" s="48"/>
      <c r="AH444" s="120"/>
      <c r="AI444" s="23" t="s">
        <v>53</v>
      </c>
      <c r="AJ444" s="23"/>
      <c r="AK444" s="21"/>
      <c r="AL444" s="21"/>
      <c r="AM444" s="23"/>
      <c r="AN444" s="1"/>
      <c r="AO444" s="1"/>
    </row>
    <row r="445" spans="1:41" s="13" customFormat="1" ht="15.6" customHeight="1" outlineLevel="2" x14ac:dyDescent="0.25">
      <c r="A445" s="36"/>
      <c r="B445" s="32" t="s">
        <v>1886</v>
      </c>
      <c r="C445" s="44" t="s">
        <v>1887</v>
      </c>
      <c r="D445" s="16"/>
      <c r="E445" s="273" t="s">
        <v>1888</v>
      </c>
      <c r="F445" s="171"/>
      <c r="G445" s="201"/>
      <c r="H445" s="201"/>
      <c r="I445" s="201"/>
      <c r="J445" s="200">
        <v>1</v>
      </c>
      <c r="K445" s="219" t="s">
        <v>101</v>
      </c>
      <c r="L445" s="18">
        <v>250</v>
      </c>
      <c r="M445" s="216" t="s">
        <v>101</v>
      </c>
      <c r="N445" s="18" t="s">
        <v>153</v>
      </c>
      <c r="O445" s="216"/>
      <c r="P445" s="216"/>
      <c r="Q445" s="219"/>
      <c r="R445" s="18">
        <f t="shared" si="121"/>
        <v>1575</v>
      </c>
      <c r="S445" s="77">
        <v>6.3</v>
      </c>
      <c r="T445" s="77">
        <f t="shared" si="122"/>
        <v>1905.75</v>
      </c>
      <c r="U445" s="77">
        <f t="shared" si="122"/>
        <v>7.6229999999999993</v>
      </c>
      <c r="V445" s="151">
        <v>0</v>
      </c>
      <c r="W445" s="47">
        <f t="shared" si="123"/>
        <v>1575</v>
      </c>
      <c r="X445" s="495">
        <f t="shared" si="124"/>
        <v>6.3</v>
      </c>
      <c r="Y445" s="513">
        <v>2.9320000000000004</v>
      </c>
      <c r="Z445" s="30"/>
      <c r="AA445" s="30"/>
      <c r="AB445" s="30"/>
      <c r="AC445" s="30"/>
      <c r="AD445" s="30"/>
      <c r="AE445" s="30"/>
      <c r="AF445" s="30"/>
      <c r="AG445" s="48"/>
      <c r="AH445" s="120"/>
      <c r="AI445" s="23" t="s">
        <v>53</v>
      </c>
      <c r="AJ445" s="23"/>
      <c r="AK445" s="21"/>
      <c r="AL445" s="21"/>
      <c r="AM445" s="23"/>
      <c r="AN445" s="1"/>
      <c r="AO445" s="1"/>
    </row>
    <row r="446" spans="1:41" s="13" customFormat="1" ht="15.6" customHeight="1" outlineLevel="2" x14ac:dyDescent="0.25">
      <c r="A446" s="36"/>
      <c r="B446" s="32" t="s">
        <v>1889</v>
      </c>
      <c r="C446" s="44" t="s">
        <v>1890</v>
      </c>
      <c r="D446" s="16"/>
      <c r="E446" s="273" t="s">
        <v>1891</v>
      </c>
      <c r="F446" s="171"/>
      <c r="G446" s="201"/>
      <c r="H446" s="201"/>
      <c r="I446" s="201"/>
      <c r="J446" s="200">
        <v>1</v>
      </c>
      <c r="K446" s="219" t="s">
        <v>101</v>
      </c>
      <c r="L446" s="18">
        <v>150</v>
      </c>
      <c r="M446" s="216" t="s">
        <v>101</v>
      </c>
      <c r="N446" s="18" t="s">
        <v>153</v>
      </c>
      <c r="O446" s="216"/>
      <c r="P446" s="216"/>
      <c r="Q446" s="219"/>
      <c r="R446" s="18">
        <f t="shared" si="121"/>
        <v>1095</v>
      </c>
      <c r="S446" s="77">
        <v>7.3</v>
      </c>
      <c r="T446" s="77">
        <f t="shared" si="122"/>
        <v>1324.95</v>
      </c>
      <c r="U446" s="77">
        <f t="shared" si="122"/>
        <v>8.8330000000000002</v>
      </c>
      <c r="V446" s="151">
        <v>0</v>
      </c>
      <c r="W446" s="47">
        <f t="shared" si="123"/>
        <v>1095</v>
      </c>
      <c r="X446" s="495">
        <f t="shared" si="124"/>
        <v>7.3</v>
      </c>
      <c r="Y446" s="513">
        <v>3.4000000000000004</v>
      </c>
      <c r="Z446" s="30"/>
      <c r="AA446" s="30"/>
      <c r="AB446" s="30"/>
      <c r="AC446" s="30"/>
      <c r="AD446" s="30"/>
      <c r="AE446" s="30"/>
      <c r="AF446" s="30"/>
      <c r="AG446" s="48"/>
      <c r="AH446" s="120"/>
      <c r="AI446" s="23" t="s">
        <v>53</v>
      </c>
      <c r="AJ446" s="23"/>
      <c r="AK446" s="21"/>
      <c r="AL446" s="21"/>
      <c r="AM446" s="23"/>
      <c r="AN446" s="1"/>
      <c r="AO446" s="1"/>
    </row>
    <row r="447" spans="1:41" s="13" customFormat="1" ht="15.6" customHeight="1" outlineLevel="2" x14ac:dyDescent="0.25">
      <c r="A447" s="36"/>
      <c r="B447" s="32" t="s">
        <v>1892</v>
      </c>
      <c r="C447" s="44" t="s">
        <v>1893</v>
      </c>
      <c r="D447" s="16"/>
      <c r="E447" s="273" t="s">
        <v>1894</v>
      </c>
      <c r="F447" s="171"/>
      <c r="G447" s="201"/>
      <c r="H447" s="201"/>
      <c r="I447" s="201"/>
      <c r="J447" s="200">
        <v>1</v>
      </c>
      <c r="K447" s="219" t="s">
        <v>101</v>
      </c>
      <c r="L447" s="18">
        <v>100</v>
      </c>
      <c r="M447" s="216" t="s">
        <v>101</v>
      </c>
      <c r="N447" s="18" t="s">
        <v>153</v>
      </c>
      <c r="O447" s="216"/>
      <c r="P447" s="216"/>
      <c r="Q447" s="219"/>
      <c r="R447" s="18">
        <f t="shared" si="121"/>
        <v>1080</v>
      </c>
      <c r="S447" s="77">
        <v>10.8</v>
      </c>
      <c r="T447" s="77">
        <f t="shared" si="122"/>
        <v>1306.8</v>
      </c>
      <c r="U447" s="77">
        <f t="shared" si="122"/>
        <v>13.068</v>
      </c>
      <c r="V447" s="151">
        <v>0</v>
      </c>
      <c r="W447" s="47">
        <f t="shared" si="123"/>
        <v>1080</v>
      </c>
      <c r="X447" s="495">
        <f t="shared" si="124"/>
        <v>10.8</v>
      </c>
      <c r="Y447" s="513">
        <v>5.0031999999999996</v>
      </c>
      <c r="Z447" s="30"/>
      <c r="AA447" s="30"/>
      <c r="AB447" s="30"/>
      <c r="AC447" s="30"/>
      <c r="AD447" s="30"/>
      <c r="AE447" s="30"/>
      <c r="AF447" s="30"/>
      <c r="AG447" s="48"/>
      <c r="AH447" s="120"/>
      <c r="AI447" s="23" t="s">
        <v>53</v>
      </c>
      <c r="AJ447" s="23"/>
      <c r="AK447" s="21"/>
      <c r="AL447" s="21"/>
      <c r="AM447" s="23"/>
      <c r="AN447" s="1"/>
      <c r="AO447" s="1"/>
    </row>
    <row r="448" spans="1:41" s="13" customFormat="1" ht="15.6" customHeight="1" outlineLevel="2" x14ac:dyDescent="0.25">
      <c r="A448" s="36"/>
      <c r="B448" s="32" t="s">
        <v>1895</v>
      </c>
      <c r="C448" s="44" t="s">
        <v>1896</v>
      </c>
      <c r="D448" s="16"/>
      <c r="E448" s="273" t="s">
        <v>1897</v>
      </c>
      <c r="F448" s="171"/>
      <c r="G448" s="201"/>
      <c r="H448" s="201"/>
      <c r="I448" s="201"/>
      <c r="J448" s="200">
        <v>1</v>
      </c>
      <c r="K448" s="219" t="s">
        <v>101</v>
      </c>
      <c r="L448" s="18">
        <v>100</v>
      </c>
      <c r="M448" s="216" t="s">
        <v>101</v>
      </c>
      <c r="N448" s="18" t="s">
        <v>153</v>
      </c>
      <c r="O448" s="216"/>
      <c r="P448" s="216"/>
      <c r="Q448" s="219"/>
      <c r="R448" s="18">
        <f t="shared" si="121"/>
        <v>950</v>
      </c>
      <c r="S448" s="77">
        <v>9.5</v>
      </c>
      <c r="T448" s="77">
        <f t="shared" si="122"/>
        <v>1149.5</v>
      </c>
      <c r="U448" s="77">
        <f t="shared" si="122"/>
        <v>11.494999999999999</v>
      </c>
      <c r="V448" s="151">
        <v>0</v>
      </c>
      <c r="W448" s="47">
        <f t="shared" si="123"/>
        <v>950</v>
      </c>
      <c r="X448" s="495">
        <f t="shared" si="124"/>
        <v>9.5</v>
      </c>
      <c r="Y448" s="513">
        <v>4.4400000000000004</v>
      </c>
      <c r="Z448" s="30"/>
      <c r="AA448" s="30"/>
      <c r="AB448" s="30"/>
      <c r="AC448" s="30"/>
      <c r="AD448" s="30"/>
      <c r="AE448" s="30"/>
      <c r="AF448" s="30"/>
      <c r="AG448" s="48"/>
      <c r="AH448" s="120"/>
      <c r="AI448" s="23" t="s">
        <v>53</v>
      </c>
      <c r="AJ448" s="23"/>
      <c r="AK448" s="21"/>
      <c r="AL448" s="21"/>
      <c r="AM448" s="23"/>
      <c r="AN448" s="1"/>
      <c r="AO448" s="1"/>
    </row>
    <row r="449" spans="1:41" s="13" customFormat="1" ht="15.6" customHeight="1" outlineLevel="2" x14ac:dyDescent="0.25">
      <c r="A449" s="36"/>
      <c r="B449" s="32" t="s">
        <v>1898</v>
      </c>
      <c r="C449" s="44" t="s">
        <v>1899</v>
      </c>
      <c r="D449" s="16"/>
      <c r="E449" s="273" t="s">
        <v>1900</v>
      </c>
      <c r="F449" s="171"/>
      <c r="G449" s="201"/>
      <c r="H449" s="201"/>
      <c r="I449" s="201"/>
      <c r="J449" s="200">
        <v>1</v>
      </c>
      <c r="K449" s="219" t="s">
        <v>101</v>
      </c>
      <c r="L449" s="18">
        <v>100</v>
      </c>
      <c r="M449" s="216" t="s">
        <v>101</v>
      </c>
      <c r="N449" s="18" t="s">
        <v>153</v>
      </c>
      <c r="O449" s="216"/>
      <c r="P449" s="216"/>
      <c r="Q449" s="219"/>
      <c r="R449" s="18">
        <f t="shared" si="121"/>
        <v>710</v>
      </c>
      <c r="S449" s="77">
        <v>7.1</v>
      </c>
      <c r="T449" s="77">
        <f t="shared" si="122"/>
        <v>859.1</v>
      </c>
      <c r="U449" s="77">
        <f t="shared" si="122"/>
        <v>8.5909999999999993</v>
      </c>
      <c r="V449" s="151">
        <v>0</v>
      </c>
      <c r="W449" s="47">
        <f t="shared" si="123"/>
        <v>710</v>
      </c>
      <c r="X449" s="495">
        <f t="shared" si="124"/>
        <v>7.1</v>
      </c>
      <c r="Y449" s="513">
        <v>3.3072000000000004</v>
      </c>
      <c r="Z449" s="30"/>
      <c r="AA449" s="30"/>
      <c r="AB449" s="30"/>
      <c r="AC449" s="30"/>
      <c r="AD449" s="30"/>
      <c r="AE449" s="30"/>
      <c r="AF449" s="30"/>
      <c r="AG449" s="48"/>
      <c r="AH449" s="120"/>
      <c r="AI449" s="23" t="s">
        <v>53</v>
      </c>
      <c r="AJ449" s="23"/>
      <c r="AK449" s="21"/>
      <c r="AL449" s="21"/>
      <c r="AM449" s="23"/>
      <c r="AN449" s="1"/>
      <c r="AO449" s="1"/>
    </row>
    <row r="450" spans="1:41" s="13" customFormat="1" ht="15.6" customHeight="1" outlineLevel="2" x14ac:dyDescent="0.25">
      <c r="A450" s="36"/>
      <c r="B450" s="32" t="s">
        <v>1901</v>
      </c>
      <c r="C450" s="44" t="s">
        <v>1902</v>
      </c>
      <c r="D450" s="16"/>
      <c r="E450" s="273" t="s">
        <v>1903</v>
      </c>
      <c r="F450" s="171"/>
      <c r="G450" s="201"/>
      <c r="H450" s="201"/>
      <c r="I450" s="201"/>
      <c r="J450" s="200">
        <v>1</v>
      </c>
      <c r="K450" s="219" t="s">
        <v>101</v>
      </c>
      <c r="L450" s="18">
        <v>250</v>
      </c>
      <c r="M450" s="216" t="s">
        <v>101</v>
      </c>
      <c r="N450" s="18" t="s">
        <v>153</v>
      </c>
      <c r="O450" s="216"/>
      <c r="P450" s="216"/>
      <c r="Q450" s="219"/>
      <c r="R450" s="18">
        <f t="shared" si="121"/>
        <v>2050</v>
      </c>
      <c r="S450" s="77">
        <v>8.1999999999999993</v>
      </c>
      <c r="T450" s="77">
        <f t="shared" si="122"/>
        <v>2480.5</v>
      </c>
      <c r="U450" s="77">
        <f t="shared" si="122"/>
        <v>9.9219999999999988</v>
      </c>
      <c r="V450" s="151">
        <v>0</v>
      </c>
      <c r="W450" s="47">
        <f t="shared" si="123"/>
        <v>2050</v>
      </c>
      <c r="X450" s="495">
        <f t="shared" si="124"/>
        <v>8.1999999999999993</v>
      </c>
      <c r="Y450" s="513">
        <v>3.8079999999999998</v>
      </c>
      <c r="Z450" s="30"/>
      <c r="AA450" s="30"/>
      <c r="AB450" s="30"/>
      <c r="AC450" s="30"/>
      <c r="AD450" s="30"/>
      <c r="AE450" s="30"/>
      <c r="AF450" s="30"/>
      <c r="AG450" s="48"/>
      <c r="AH450" s="120"/>
      <c r="AI450" s="23" t="s">
        <v>53</v>
      </c>
      <c r="AJ450" s="23"/>
      <c r="AK450" s="21"/>
      <c r="AL450" s="21"/>
      <c r="AM450" s="23"/>
      <c r="AN450" s="1"/>
      <c r="AO450" s="1"/>
    </row>
    <row r="451" spans="1:41" s="13" customFormat="1" ht="15.6" customHeight="1" outlineLevel="2" x14ac:dyDescent="0.25">
      <c r="A451" s="36"/>
      <c r="B451" s="32">
        <v>5906675468297</v>
      </c>
      <c r="C451" s="44" t="s">
        <v>1904</v>
      </c>
      <c r="D451" s="16"/>
      <c r="E451" s="273" t="s">
        <v>1905</v>
      </c>
      <c r="F451" s="171"/>
      <c r="G451" s="201"/>
      <c r="H451" s="201"/>
      <c r="I451" s="201"/>
      <c r="J451" s="200">
        <v>1</v>
      </c>
      <c r="K451" s="219" t="s">
        <v>101</v>
      </c>
      <c r="L451" s="18">
        <v>1</v>
      </c>
      <c r="M451" s="216" t="s">
        <v>101</v>
      </c>
      <c r="N451" s="18"/>
      <c r="O451" s="216"/>
      <c r="P451" s="216"/>
      <c r="Q451" s="219"/>
      <c r="R451" s="18">
        <f t="shared" si="121"/>
        <v>2561.9</v>
      </c>
      <c r="S451" s="77">
        <v>2561.9</v>
      </c>
      <c r="T451" s="77">
        <f t="shared" si="122"/>
        <v>3099.8989999999999</v>
      </c>
      <c r="U451" s="77">
        <f t="shared" si="122"/>
        <v>3099.8989999999999</v>
      </c>
      <c r="V451" s="151">
        <v>0</v>
      </c>
      <c r="W451" s="47">
        <f t="shared" si="123"/>
        <v>2561.9</v>
      </c>
      <c r="X451" s="495">
        <f t="shared" si="124"/>
        <v>2561.9</v>
      </c>
      <c r="Y451" s="513">
        <v>1191.6000000000001</v>
      </c>
      <c r="Z451" s="30"/>
      <c r="AA451" s="30"/>
      <c r="AB451" s="30"/>
      <c r="AC451" s="30"/>
      <c r="AD451" s="30"/>
      <c r="AE451" s="30"/>
      <c r="AF451" s="30"/>
      <c r="AG451" s="48"/>
      <c r="AH451" s="120"/>
      <c r="AI451" s="23" t="s">
        <v>53</v>
      </c>
      <c r="AJ451" s="23"/>
      <c r="AK451" s="21"/>
      <c r="AL451" s="21"/>
      <c r="AM451" s="23"/>
      <c r="AN451" s="1"/>
      <c r="AO451" s="1"/>
    </row>
    <row r="452" spans="1:41" s="13" customFormat="1" ht="15.6" customHeight="1" outlineLevel="2" x14ac:dyDescent="0.25">
      <c r="A452" s="36"/>
      <c r="B452" s="32" t="s">
        <v>1906</v>
      </c>
      <c r="C452" s="44" t="s">
        <v>1907</v>
      </c>
      <c r="D452" s="16"/>
      <c r="E452" s="273" t="s">
        <v>1908</v>
      </c>
      <c r="F452" s="171"/>
      <c r="G452" s="201"/>
      <c r="H452" s="201"/>
      <c r="I452" s="201"/>
      <c r="J452" s="200">
        <v>1</v>
      </c>
      <c r="K452" s="219" t="s">
        <v>101</v>
      </c>
      <c r="L452" s="18">
        <v>1</v>
      </c>
      <c r="M452" s="216" t="s">
        <v>101</v>
      </c>
      <c r="N452" s="18"/>
      <c r="O452" s="216"/>
      <c r="P452" s="216"/>
      <c r="Q452" s="219"/>
      <c r="R452" s="18">
        <f t="shared" si="121"/>
        <v>854</v>
      </c>
      <c r="S452" s="77">
        <v>854</v>
      </c>
      <c r="T452" s="77">
        <f t="shared" si="122"/>
        <v>1033.3399999999999</v>
      </c>
      <c r="U452" s="77">
        <f t="shared" si="122"/>
        <v>1033.3399999999999</v>
      </c>
      <c r="V452" s="151">
        <v>0</v>
      </c>
      <c r="W452" s="47">
        <f t="shared" si="123"/>
        <v>854</v>
      </c>
      <c r="X452" s="495">
        <f t="shared" si="124"/>
        <v>854</v>
      </c>
      <c r="Y452" s="513">
        <v>397.20000000000005</v>
      </c>
      <c r="Z452" s="30"/>
      <c r="AA452" s="30"/>
      <c r="AB452" s="30"/>
      <c r="AC452" s="30"/>
      <c r="AD452" s="30"/>
      <c r="AE452" s="30"/>
      <c r="AF452" s="30"/>
      <c r="AG452" s="48"/>
      <c r="AH452" s="120"/>
      <c r="AI452" s="23" t="s">
        <v>53</v>
      </c>
      <c r="AJ452" s="23"/>
      <c r="AK452" s="21"/>
      <c r="AL452" s="21"/>
      <c r="AM452" s="23"/>
      <c r="AN452" s="1"/>
      <c r="AO452" s="1"/>
    </row>
    <row r="453" spans="1:41" s="13" customFormat="1" ht="15.6" customHeight="1" outlineLevel="2" x14ac:dyDescent="0.25">
      <c r="A453" s="36"/>
      <c r="B453" s="32" t="s">
        <v>1909</v>
      </c>
      <c r="C453" s="44" t="s">
        <v>1910</v>
      </c>
      <c r="D453" s="16"/>
      <c r="E453" s="273" t="s">
        <v>1911</v>
      </c>
      <c r="F453" s="171"/>
      <c r="G453" s="201"/>
      <c r="H453" s="201"/>
      <c r="I453" s="201"/>
      <c r="J453" s="200">
        <v>1</v>
      </c>
      <c r="K453" s="219" t="s">
        <v>101</v>
      </c>
      <c r="L453" s="18">
        <v>1</v>
      </c>
      <c r="M453" s="216" t="s">
        <v>101</v>
      </c>
      <c r="N453" s="18"/>
      <c r="O453" s="216"/>
      <c r="P453" s="216"/>
      <c r="Q453" s="219"/>
      <c r="R453" s="18">
        <f t="shared" si="121"/>
        <v>854</v>
      </c>
      <c r="S453" s="77">
        <v>854</v>
      </c>
      <c r="T453" s="77">
        <f t="shared" si="122"/>
        <v>1033.3399999999999</v>
      </c>
      <c r="U453" s="77">
        <f t="shared" si="122"/>
        <v>1033.3399999999999</v>
      </c>
      <c r="V453" s="151">
        <v>0</v>
      </c>
      <c r="W453" s="47">
        <f t="shared" si="123"/>
        <v>854</v>
      </c>
      <c r="X453" s="495">
        <f t="shared" si="124"/>
        <v>854</v>
      </c>
      <c r="Y453" s="513">
        <v>397.20000000000005</v>
      </c>
      <c r="Z453" s="30"/>
      <c r="AA453" s="30"/>
      <c r="AB453" s="30"/>
      <c r="AC453" s="30"/>
      <c r="AD453" s="30"/>
      <c r="AE453" s="30"/>
      <c r="AF453" s="30"/>
      <c r="AG453" s="48"/>
      <c r="AH453" s="120"/>
      <c r="AI453" s="23" t="s">
        <v>53</v>
      </c>
      <c r="AJ453" s="23"/>
      <c r="AK453" s="21"/>
      <c r="AL453" s="21"/>
      <c r="AM453" s="23"/>
      <c r="AN453" s="1"/>
      <c r="AO453" s="1"/>
    </row>
    <row r="454" spans="1:41" s="13" customFormat="1" ht="15.6" customHeight="1" outlineLevel="2" x14ac:dyDescent="0.25">
      <c r="A454" s="36"/>
      <c r="B454" s="32" t="s">
        <v>1912</v>
      </c>
      <c r="C454" s="44" t="s">
        <v>1913</v>
      </c>
      <c r="D454" s="16"/>
      <c r="E454" s="273" t="s">
        <v>1914</v>
      </c>
      <c r="F454" s="171"/>
      <c r="G454" s="201"/>
      <c r="H454" s="201"/>
      <c r="I454" s="201"/>
      <c r="J454" s="200">
        <v>1</v>
      </c>
      <c r="K454" s="219" t="s">
        <v>101</v>
      </c>
      <c r="L454" s="18">
        <v>1</v>
      </c>
      <c r="M454" s="216" t="s">
        <v>101</v>
      </c>
      <c r="N454" s="18"/>
      <c r="O454" s="216"/>
      <c r="P454" s="216"/>
      <c r="Q454" s="219"/>
      <c r="R454" s="18">
        <f t="shared" si="121"/>
        <v>854</v>
      </c>
      <c r="S454" s="77">
        <v>854</v>
      </c>
      <c r="T454" s="77">
        <f t="shared" si="122"/>
        <v>1033.3399999999999</v>
      </c>
      <c r="U454" s="77">
        <f t="shared" si="122"/>
        <v>1033.3399999999999</v>
      </c>
      <c r="V454" s="151">
        <v>0</v>
      </c>
      <c r="W454" s="47">
        <f t="shared" si="123"/>
        <v>854</v>
      </c>
      <c r="X454" s="495">
        <f t="shared" si="124"/>
        <v>854</v>
      </c>
      <c r="Y454" s="513">
        <v>397.20000000000005</v>
      </c>
      <c r="Z454" s="30"/>
      <c r="AA454" s="30"/>
      <c r="AB454" s="30"/>
      <c r="AC454" s="30"/>
      <c r="AD454" s="30"/>
      <c r="AE454" s="30"/>
      <c r="AF454" s="30"/>
      <c r="AG454" s="48"/>
      <c r="AH454" s="120"/>
      <c r="AI454" s="23" t="s">
        <v>53</v>
      </c>
      <c r="AJ454" s="23"/>
      <c r="AK454" s="21"/>
      <c r="AL454" s="21"/>
      <c r="AM454" s="23"/>
      <c r="AN454" s="1"/>
      <c r="AO454" s="1"/>
    </row>
    <row r="455" spans="1:41" s="13" customFormat="1" ht="15.6" customHeight="1" outlineLevel="2" x14ac:dyDescent="0.25">
      <c r="A455" s="36"/>
      <c r="B455" s="32" t="s">
        <v>1915</v>
      </c>
      <c r="C455" s="44" t="s">
        <v>1916</v>
      </c>
      <c r="D455" s="16"/>
      <c r="E455" s="273" t="s">
        <v>1917</v>
      </c>
      <c r="F455" s="171"/>
      <c r="G455" s="201"/>
      <c r="H455" s="201"/>
      <c r="I455" s="201"/>
      <c r="J455" s="200">
        <v>1</v>
      </c>
      <c r="K455" s="219" t="s">
        <v>101</v>
      </c>
      <c r="L455" s="18">
        <v>1</v>
      </c>
      <c r="M455" s="216" t="s">
        <v>101</v>
      </c>
      <c r="N455" s="18"/>
      <c r="O455" s="216"/>
      <c r="P455" s="216"/>
      <c r="Q455" s="219"/>
      <c r="R455" s="18">
        <f t="shared" si="121"/>
        <v>854</v>
      </c>
      <c r="S455" s="77">
        <v>854</v>
      </c>
      <c r="T455" s="77">
        <f t="shared" si="122"/>
        <v>1033.3399999999999</v>
      </c>
      <c r="U455" s="77">
        <f t="shared" si="122"/>
        <v>1033.3399999999999</v>
      </c>
      <c r="V455" s="151">
        <v>0</v>
      </c>
      <c r="W455" s="47">
        <f t="shared" si="123"/>
        <v>854</v>
      </c>
      <c r="X455" s="495">
        <f t="shared" si="124"/>
        <v>854</v>
      </c>
      <c r="Y455" s="513">
        <v>397.20000000000005</v>
      </c>
      <c r="Z455" s="30"/>
      <c r="AA455" s="30"/>
      <c r="AB455" s="30"/>
      <c r="AC455" s="30"/>
      <c r="AD455" s="30"/>
      <c r="AE455" s="30"/>
      <c r="AF455" s="30"/>
      <c r="AG455" s="48"/>
      <c r="AH455" s="120"/>
      <c r="AI455" s="23" t="s">
        <v>53</v>
      </c>
      <c r="AJ455" s="23"/>
      <c r="AK455" s="21"/>
      <c r="AL455" s="21"/>
      <c r="AM455" s="23"/>
      <c r="AN455" s="1"/>
      <c r="AO455" s="1"/>
    </row>
    <row r="456" spans="1:41" s="13" customFormat="1" ht="15.6" customHeight="1" outlineLevel="2" x14ac:dyDescent="0.25">
      <c r="A456" s="36"/>
      <c r="B456" s="32" t="s">
        <v>1918</v>
      </c>
      <c r="C456" s="44" t="s">
        <v>1919</v>
      </c>
      <c r="D456" s="16"/>
      <c r="E456" s="273" t="s">
        <v>1920</v>
      </c>
      <c r="F456" s="171"/>
      <c r="G456" s="201"/>
      <c r="H456" s="201"/>
      <c r="I456" s="201"/>
      <c r="J456" s="200">
        <v>1</v>
      </c>
      <c r="K456" s="219" t="s">
        <v>101</v>
      </c>
      <c r="L456" s="18">
        <v>100</v>
      </c>
      <c r="M456" s="216" t="s">
        <v>101</v>
      </c>
      <c r="N456" s="18" t="s">
        <v>153</v>
      </c>
      <c r="O456" s="216"/>
      <c r="P456" s="216"/>
      <c r="Q456" s="219"/>
      <c r="R456" s="18">
        <f t="shared" si="121"/>
        <v>170</v>
      </c>
      <c r="S456" s="77">
        <v>1.7</v>
      </c>
      <c r="T456" s="77">
        <f t="shared" si="122"/>
        <v>205.7</v>
      </c>
      <c r="U456" s="77">
        <f t="shared" si="122"/>
        <v>2.0569999999999999</v>
      </c>
      <c r="V456" s="151">
        <v>0</v>
      </c>
      <c r="W456" s="47">
        <f t="shared" si="123"/>
        <v>170</v>
      </c>
      <c r="X456" s="495">
        <f t="shared" si="124"/>
        <v>1.7</v>
      </c>
      <c r="Y456" s="513">
        <v>0.79200000000000004</v>
      </c>
      <c r="Z456" s="30"/>
      <c r="AA456" s="30"/>
      <c r="AB456" s="30"/>
      <c r="AC456" s="30"/>
      <c r="AD456" s="30"/>
      <c r="AE456" s="30"/>
      <c r="AF456" s="30"/>
      <c r="AG456" s="48"/>
      <c r="AH456" s="120"/>
      <c r="AI456" s="23" t="s">
        <v>53</v>
      </c>
      <c r="AJ456" s="23"/>
      <c r="AK456" s="21"/>
      <c r="AL456" s="21"/>
      <c r="AM456" s="23"/>
      <c r="AN456" s="1"/>
      <c r="AO456" s="1"/>
    </row>
    <row r="457" spans="1:41" s="13" customFormat="1" ht="15.6" customHeight="1" outlineLevel="2" x14ac:dyDescent="0.25">
      <c r="A457" s="36"/>
      <c r="B457" s="32" t="s">
        <v>1921</v>
      </c>
      <c r="C457" s="44" t="s">
        <v>1922</v>
      </c>
      <c r="D457" s="16"/>
      <c r="E457" s="273" t="s">
        <v>1923</v>
      </c>
      <c r="F457" s="171"/>
      <c r="G457" s="201"/>
      <c r="H457" s="201"/>
      <c r="I457" s="201"/>
      <c r="J457" s="200">
        <v>1</v>
      </c>
      <c r="K457" s="219" t="s">
        <v>101</v>
      </c>
      <c r="L457" s="18">
        <v>100</v>
      </c>
      <c r="M457" s="216" t="s">
        <v>101</v>
      </c>
      <c r="N457" s="18" t="s">
        <v>153</v>
      </c>
      <c r="O457" s="216"/>
      <c r="P457" s="216"/>
      <c r="Q457" s="219"/>
      <c r="R457" s="18">
        <f t="shared" si="121"/>
        <v>140</v>
      </c>
      <c r="S457" s="77">
        <v>1.4</v>
      </c>
      <c r="T457" s="77">
        <f t="shared" si="122"/>
        <v>169.4</v>
      </c>
      <c r="U457" s="77">
        <f t="shared" si="122"/>
        <v>1.694</v>
      </c>
      <c r="V457" s="151">
        <v>0</v>
      </c>
      <c r="W457" s="47">
        <f t="shared" si="123"/>
        <v>140</v>
      </c>
      <c r="X457" s="495">
        <f t="shared" si="124"/>
        <v>1.4</v>
      </c>
      <c r="Y457" s="513">
        <v>0.63200000000000012</v>
      </c>
      <c r="Z457" s="30"/>
      <c r="AA457" s="30"/>
      <c r="AB457" s="30"/>
      <c r="AC457" s="30"/>
      <c r="AD457" s="30"/>
      <c r="AE457" s="30"/>
      <c r="AF457" s="30"/>
      <c r="AG457" s="48"/>
      <c r="AH457" s="120"/>
      <c r="AI457" s="23" t="s">
        <v>53</v>
      </c>
      <c r="AJ457" s="23"/>
      <c r="AK457" s="21"/>
      <c r="AL457" s="21"/>
      <c r="AM457" s="23"/>
      <c r="AN457" s="1"/>
      <c r="AO457" s="1"/>
    </row>
    <row r="458" spans="1:41" s="13" customFormat="1" ht="15.6" customHeight="1" outlineLevel="2" x14ac:dyDescent="0.25">
      <c r="A458" s="36"/>
      <c r="B458" s="32" t="s">
        <v>1924</v>
      </c>
      <c r="C458" s="44" t="s">
        <v>1925</v>
      </c>
      <c r="D458" s="16"/>
      <c r="E458" s="273" t="s">
        <v>1926</v>
      </c>
      <c r="F458" s="171"/>
      <c r="G458" s="201"/>
      <c r="H458" s="201"/>
      <c r="I458" s="201"/>
      <c r="J458" s="200">
        <v>1</v>
      </c>
      <c r="K458" s="219" t="s">
        <v>101</v>
      </c>
      <c r="L458" s="18">
        <v>100</v>
      </c>
      <c r="M458" s="216" t="s">
        <v>101</v>
      </c>
      <c r="N458" s="18" t="s">
        <v>153</v>
      </c>
      <c r="O458" s="216"/>
      <c r="P458" s="216"/>
      <c r="Q458" s="219"/>
      <c r="R458" s="18">
        <f t="shared" si="121"/>
        <v>50</v>
      </c>
      <c r="S458" s="77">
        <v>0.5</v>
      </c>
      <c r="T458" s="77">
        <f t="shared" si="122"/>
        <v>60.5</v>
      </c>
      <c r="U458" s="77">
        <f t="shared" si="122"/>
        <v>0.60499999999999998</v>
      </c>
      <c r="V458" s="151">
        <v>0</v>
      </c>
      <c r="W458" s="47">
        <f t="shared" si="123"/>
        <v>50</v>
      </c>
      <c r="X458" s="495">
        <f t="shared" si="124"/>
        <v>0.5</v>
      </c>
      <c r="Y458" s="513">
        <v>0.252</v>
      </c>
      <c r="Z458" s="30"/>
      <c r="AA458" s="30"/>
      <c r="AB458" s="30"/>
      <c r="AC458" s="30"/>
      <c r="AD458" s="30"/>
      <c r="AE458" s="30"/>
      <c r="AF458" s="30"/>
      <c r="AG458" s="48"/>
      <c r="AH458" s="120"/>
      <c r="AI458" s="23" t="s">
        <v>53</v>
      </c>
      <c r="AJ458" s="23"/>
      <c r="AK458" s="21"/>
      <c r="AL458" s="21"/>
      <c r="AM458" s="23"/>
      <c r="AN458" s="1"/>
      <c r="AO458" s="1"/>
    </row>
    <row r="459" spans="1:41" s="13" customFormat="1" ht="15.6" customHeight="1" outlineLevel="2" x14ac:dyDescent="0.25">
      <c r="A459" s="36"/>
      <c r="B459" s="32" t="s">
        <v>1927</v>
      </c>
      <c r="C459" s="44" t="s">
        <v>1928</v>
      </c>
      <c r="D459" s="16"/>
      <c r="E459" s="273" t="s">
        <v>1929</v>
      </c>
      <c r="G459" s="201"/>
      <c r="H459" s="201"/>
      <c r="I459" s="201"/>
      <c r="J459" s="200">
        <v>1</v>
      </c>
      <c r="K459" s="219" t="s">
        <v>101</v>
      </c>
      <c r="L459" s="18">
        <v>100</v>
      </c>
      <c r="M459" s="216" t="s">
        <v>101</v>
      </c>
      <c r="N459" s="18" t="s">
        <v>153</v>
      </c>
      <c r="O459" s="216"/>
      <c r="P459" s="216"/>
      <c r="Q459" s="219"/>
      <c r="R459" s="18">
        <f t="shared" si="121"/>
        <v>50</v>
      </c>
      <c r="S459" s="77">
        <v>0.5</v>
      </c>
      <c r="T459" s="77">
        <f t="shared" si="122"/>
        <v>60.5</v>
      </c>
      <c r="U459" s="77">
        <f t="shared" si="122"/>
        <v>0.60499999999999998</v>
      </c>
      <c r="V459" s="151">
        <v>0</v>
      </c>
      <c r="W459" s="47">
        <f t="shared" si="123"/>
        <v>50</v>
      </c>
      <c r="X459" s="495">
        <f t="shared" si="124"/>
        <v>0.5</v>
      </c>
      <c r="Y459" s="513">
        <v>0.252</v>
      </c>
      <c r="Z459" s="30"/>
      <c r="AA459" s="30"/>
      <c r="AB459" s="30"/>
      <c r="AC459" s="30"/>
      <c r="AD459" s="30"/>
      <c r="AE459" s="30"/>
      <c r="AF459" s="30"/>
      <c r="AG459" s="48"/>
      <c r="AH459" s="120"/>
      <c r="AI459" s="23" t="s">
        <v>53</v>
      </c>
      <c r="AJ459" s="23"/>
      <c r="AK459" s="21"/>
      <c r="AL459" s="21"/>
      <c r="AM459" s="23"/>
      <c r="AN459" s="1"/>
      <c r="AO459" s="1"/>
    </row>
    <row r="460" spans="1:41" s="13" customFormat="1" ht="15.6" customHeight="1" outlineLevel="2" x14ac:dyDescent="0.25">
      <c r="A460" s="36"/>
      <c r="B460" s="32" t="s">
        <v>1930</v>
      </c>
      <c r="C460" s="44" t="s">
        <v>1931</v>
      </c>
      <c r="D460" s="16"/>
      <c r="E460" s="273" t="s">
        <v>1932</v>
      </c>
      <c r="F460" s="171"/>
      <c r="G460" s="201"/>
      <c r="H460" s="201"/>
      <c r="I460" s="201"/>
      <c r="J460" s="200">
        <v>1</v>
      </c>
      <c r="K460" s="219" t="s">
        <v>101</v>
      </c>
      <c r="L460" s="18">
        <v>100</v>
      </c>
      <c r="M460" s="216" t="s">
        <v>101</v>
      </c>
      <c r="N460" s="18" t="s">
        <v>153</v>
      </c>
      <c r="O460" s="216"/>
      <c r="P460" s="216"/>
      <c r="Q460" s="219"/>
      <c r="R460" s="18">
        <f t="shared" si="121"/>
        <v>390</v>
      </c>
      <c r="S460" s="77">
        <v>3.9</v>
      </c>
      <c r="T460" s="77">
        <f t="shared" si="122"/>
        <v>471.9</v>
      </c>
      <c r="U460" s="77">
        <f t="shared" si="122"/>
        <v>4.7189999999999994</v>
      </c>
      <c r="V460" s="151">
        <v>0</v>
      </c>
      <c r="W460" s="47">
        <f t="shared" si="123"/>
        <v>390</v>
      </c>
      <c r="X460" s="495">
        <f t="shared" si="124"/>
        <v>3.9</v>
      </c>
      <c r="Y460" s="513">
        <v>1.8</v>
      </c>
      <c r="Z460" s="30"/>
      <c r="AA460" s="30"/>
      <c r="AB460" s="30"/>
      <c r="AC460" s="30"/>
      <c r="AD460" s="30"/>
      <c r="AE460" s="30"/>
      <c r="AF460" s="30"/>
      <c r="AG460" s="48"/>
      <c r="AH460" s="120"/>
      <c r="AI460" s="23" t="s">
        <v>53</v>
      </c>
      <c r="AJ460" s="23"/>
      <c r="AK460" s="21"/>
      <c r="AL460" s="21"/>
      <c r="AM460" s="23"/>
      <c r="AN460" s="1"/>
      <c r="AO460" s="1"/>
    </row>
    <row r="461" spans="1:41" s="13" customFormat="1" ht="15.6" customHeight="1" outlineLevel="2" x14ac:dyDescent="0.25">
      <c r="A461" s="36"/>
      <c r="B461" s="32"/>
      <c r="C461" s="44" t="s">
        <v>1933</v>
      </c>
      <c r="D461" s="16"/>
      <c r="E461" s="273" t="s">
        <v>1934</v>
      </c>
      <c r="F461" s="171"/>
      <c r="G461" s="201"/>
      <c r="H461" s="201"/>
      <c r="I461" s="201"/>
      <c r="J461" s="200">
        <v>1</v>
      </c>
      <c r="K461" s="219" t="s">
        <v>101</v>
      </c>
      <c r="L461" s="18">
        <v>1</v>
      </c>
      <c r="M461" s="216" t="s">
        <v>101</v>
      </c>
      <c r="N461" s="18"/>
      <c r="O461" s="216"/>
      <c r="P461" s="216"/>
      <c r="Q461" s="219"/>
      <c r="R461" s="18">
        <f t="shared" si="121"/>
        <v>1419</v>
      </c>
      <c r="S461" s="77">
        <v>1419</v>
      </c>
      <c r="T461" s="77">
        <f t="shared" si="122"/>
        <v>1716.99</v>
      </c>
      <c r="U461" s="77">
        <f t="shared" si="122"/>
        <v>1716.99</v>
      </c>
      <c r="V461" s="151">
        <v>0</v>
      </c>
      <c r="W461" s="47">
        <f t="shared" si="123"/>
        <v>1419</v>
      </c>
      <c r="X461" s="495">
        <f t="shared" si="124"/>
        <v>1419</v>
      </c>
      <c r="Y461" s="513">
        <v>660</v>
      </c>
      <c r="Z461" s="30"/>
      <c r="AA461" s="30"/>
      <c r="AB461" s="30"/>
      <c r="AC461" s="30"/>
      <c r="AD461" s="30"/>
      <c r="AE461" s="30"/>
      <c r="AF461" s="30"/>
      <c r="AG461" s="48"/>
      <c r="AH461" s="120"/>
      <c r="AI461" s="23" t="s">
        <v>53</v>
      </c>
      <c r="AJ461" s="23"/>
      <c r="AK461" s="21"/>
      <c r="AL461" s="21"/>
      <c r="AM461" s="23"/>
      <c r="AN461" s="1"/>
      <c r="AO461" s="1"/>
    </row>
    <row r="462" spans="1:41" s="13" customFormat="1" ht="15.6" customHeight="1" outlineLevel="2" x14ac:dyDescent="0.25">
      <c r="A462" s="36"/>
      <c r="B462" s="32" t="s">
        <v>1935</v>
      </c>
      <c r="C462" s="44" t="s">
        <v>1936</v>
      </c>
      <c r="D462" s="16"/>
      <c r="E462" s="273" t="s">
        <v>1937</v>
      </c>
      <c r="F462" s="171"/>
      <c r="G462" s="201"/>
      <c r="H462" s="201"/>
      <c r="I462" s="201"/>
      <c r="J462" s="200">
        <v>1</v>
      </c>
      <c r="K462" s="219" t="s">
        <v>101</v>
      </c>
      <c r="L462" s="18">
        <v>1</v>
      </c>
      <c r="M462" s="216" t="s">
        <v>101</v>
      </c>
      <c r="N462" s="18"/>
      <c r="O462" s="216"/>
      <c r="P462" s="216"/>
      <c r="Q462" s="219"/>
      <c r="R462" s="18">
        <f t="shared" si="121"/>
        <v>413.7</v>
      </c>
      <c r="S462" s="77">
        <v>413.7</v>
      </c>
      <c r="T462" s="77">
        <f t="shared" si="122"/>
        <v>500.577</v>
      </c>
      <c r="U462" s="77">
        <f t="shared" si="122"/>
        <v>500.577</v>
      </c>
      <c r="V462" s="151">
        <v>0</v>
      </c>
      <c r="W462" s="47">
        <f t="shared" si="123"/>
        <v>413.7</v>
      </c>
      <c r="X462" s="495">
        <f t="shared" si="124"/>
        <v>413.7</v>
      </c>
      <c r="Y462" s="513">
        <v>192.4</v>
      </c>
      <c r="Z462" s="30"/>
      <c r="AA462" s="30"/>
      <c r="AB462" s="30"/>
      <c r="AC462" s="30"/>
      <c r="AD462" s="30"/>
      <c r="AE462" s="30"/>
      <c r="AF462" s="30"/>
      <c r="AG462" s="48"/>
      <c r="AH462" s="120"/>
      <c r="AI462" s="23" t="s">
        <v>53</v>
      </c>
      <c r="AJ462" s="23"/>
      <c r="AK462" s="21"/>
      <c r="AL462" s="21"/>
      <c r="AM462" s="23"/>
      <c r="AN462" s="1"/>
      <c r="AO462" s="1"/>
    </row>
    <row r="463" spans="1:41" s="13" customFormat="1" ht="15.6" outlineLevel="1" x14ac:dyDescent="0.25">
      <c r="A463" s="36"/>
      <c r="B463" s="190" t="s">
        <v>1938</v>
      </c>
      <c r="C463" s="393"/>
      <c r="D463" s="393"/>
      <c r="E463" s="394"/>
      <c r="F463" s="211"/>
      <c r="G463" s="211"/>
      <c r="H463" s="211"/>
      <c r="I463" s="211"/>
      <c r="J463" s="214"/>
      <c r="K463" s="214"/>
      <c r="L463" s="367"/>
      <c r="M463" s="245"/>
      <c r="N463" s="245"/>
      <c r="O463" s="245"/>
      <c r="P463" s="368"/>
      <c r="Q463" s="214"/>
      <c r="R463" s="38"/>
      <c r="S463" s="38"/>
      <c r="T463" s="38"/>
      <c r="U463" s="38"/>
      <c r="V463" s="154"/>
      <c r="W463" s="154"/>
      <c r="X463" s="154"/>
      <c r="Y463" s="38"/>
      <c r="Z463" s="38"/>
      <c r="AA463" s="38"/>
      <c r="AB463" s="38"/>
      <c r="AC463" s="38"/>
      <c r="AD463" s="38"/>
      <c r="AE463" s="38"/>
      <c r="AF463" s="38"/>
      <c r="AG463" s="40"/>
      <c r="AH463" s="215"/>
      <c r="AI463" s="202"/>
      <c r="AJ463" s="202"/>
      <c r="AK463" s="212"/>
      <c r="AL463" s="212"/>
      <c r="AM463" s="213"/>
      <c r="AN463" s="1"/>
      <c r="AO463" s="1"/>
    </row>
    <row r="464" spans="1:41" s="13" customFormat="1" ht="15.6" outlineLevel="2" x14ac:dyDescent="0.25">
      <c r="A464" s="36"/>
      <c r="B464" s="32" t="s">
        <v>1939</v>
      </c>
      <c r="C464" s="254" t="s">
        <v>1940</v>
      </c>
      <c r="D464" s="16"/>
      <c r="E464" s="265" t="s">
        <v>1941</v>
      </c>
      <c r="F464" s="171"/>
      <c r="G464" s="201"/>
      <c r="H464" s="201" t="s">
        <v>1942</v>
      </c>
      <c r="I464" s="201"/>
      <c r="J464" s="200">
        <v>1</v>
      </c>
      <c r="K464" s="218" t="s">
        <v>172</v>
      </c>
      <c r="L464" s="18">
        <v>1</v>
      </c>
      <c r="M464" s="216" t="s">
        <v>101</v>
      </c>
      <c r="N464" s="18"/>
      <c r="O464" s="216"/>
      <c r="P464" s="216"/>
      <c r="Q464" s="218"/>
      <c r="R464" s="18">
        <f>S464*L464</f>
        <v>55.5</v>
      </c>
      <c r="S464" s="77">
        <v>55.5</v>
      </c>
      <c r="T464" s="77">
        <f t="shared" ref="T464:U466" si="125">R464*1.21</f>
        <v>67.155000000000001</v>
      </c>
      <c r="U464" s="77">
        <f t="shared" si="125"/>
        <v>67.155000000000001</v>
      </c>
      <c r="V464" s="151">
        <v>0</v>
      </c>
      <c r="W464" s="47">
        <f>X464*L464</f>
        <v>55.5</v>
      </c>
      <c r="X464" s="495">
        <f t="shared" ref="X464:X466" si="126">S464*(1-V464/100)</f>
        <v>55.5</v>
      </c>
      <c r="Y464" s="513">
        <v>9.99</v>
      </c>
      <c r="Z464" s="30"/>
      <c r="AA464" s="30"/>
      <c r="AB464" s="30"/>
      <c r="AC464" s="30"/>
      <c r="AD464" s="30"/>
      <c r="AE464" s="30"/>
      <c r="AF464" s="30"/>
      <c r="AG464" s="48"/>
      <c r="AH464" s="120"/>
      <c r="AI464" s="23" t="s">
        <v>53</v>
      </c>
      <c r="AJ464" s="23"/>
      <c r="AK464" s="21"/>
      <c r="AL464" s="21"/>
      <c r="AM464" s="23"/>
      <c r="AN464" s="1"/>
      <c r="AO464" s="1"/>
    </row>
    <row r="465" spans="1:41" s="13" customFormat="1" ht="15.6" outlineLevel="2" x14ac:dyDescent="0.25">
      <c r="A465" s="36"/>
      <c r="B465" s="32" t="s">
        <v>1943</v>
      </c>
      <c r="C465" s="254" t="s">
        <v>1944</v>
      </c>
      <c r="D465" s="16"/>
      <c r="E465" s="265" t="s">
        <v>1945</v>
      </c>
      <c r="F465" s="171"/>
      <c r="G465" s="201"/>
      <c r="H465" s="201" t="s">
        <v>1946</v>
      </c>
      <c r="I465" s="201"/>
      <c r="J465" s="200">
        <v>1</v>
      </c>
      <c r="K465" s="218" t="s">
        <v>172</v>
      </c>
      <c r="L465" s="18">
        <v>1</v>
      </c>
      <c r="M465" s="216" t="s">
        <v>101</v>
      </c>
      <c r="N465" s="18"/>
      <c r="O465" s="216"/>
      <c r="P465" s="216"/>
      <c r="Q465" s="218"/>
      <c r="R465" s="18">
        <f>S465*L465</f>
        <v>59.75</v>
      </c>
      <c r="S465" s="77">
        <v>59.75</v>
      </c>
      <c r="T465" s="77">
        <f t="shared" si="125"/>
        <v>72.297499999999999</v>
      </c>
      <c r="U465" s="77">
        <f t="shared" si="125"/>
        <v>72.297499999999999</v>
      </c>
      <c r="V465" s="151">
        <v>0</v>
      </c>
      <c r="W465" s="47">
        <f>X465*L465</f>
        <v>59.75</v>
      </c>
      <c r="X465" s="495">
        <f t="shared" si="126"/>
        <v>59.75</v>
      </c>
      <c r="Y465" s="513">
        <v>10.78</v>
      </c>
      <c r="Z465" s="30"/>
      <c r="AA465" s="30"/>
      <c r="AB465" s="30"/>
      <c r="AC465" s="30"/>
      <c r="AD465" s="30"/>
      <c r="AE465" s="30"/>
      <c r="AF465" s="30"/>
      <c r="AG465" s="48"/>
      <c r="AH465" s="120"/>
      <c r="AI465" s="23"/>
      <c r="AJ465" s="23"/>
      <c r="AK465" s="21"/>
      <c r="AL465" s="21"/>
      <c r="AM465" s="23"/>
      <c r="AN465" s="1"/>
      <c r="AO465" s="1"/>
    </row>
    <row r="466" spans="1:41" s="13" customFormat="1" ht="15.6" outlineLevel="2" x14ac:dyDescent="0.25">
      <c r="A466" s="36"/>
      <c r="B466" s="32" t="s">
        <v>1947</v>
      </c>
      <c r="C466" s="254" t="s">
        <v>1948</v>
      </c>
      <c r="D466" s="16"/>
      <c r="E466" s="265" t="s">
        <v>1949</v>
      </c>
      <c r="F466" s="171"/>
      <c r="G466" s="201"/>
      <c r="H466" s="201" t="s">
        <v>1950</v>
      </c>
      <c r="I466" s="201"/>
      <c r="J466" s="200">
        <v>1</v>
      </c>
      <c r="K466" s="218" t="s">
        <v>172</v>
      </c>
      <c r="L466" s="18">
        <v>1</v>
      </c>
      <c r="M466" s="216" t="s">
        <v>101</v>
      </c>
      <c r="N466" s="18"/>
      <c r="O466" s="216"/>
      <c r="P466" s="216"/>
      <c r="Q466" s="218"/>
      <c r="R466" s="18">
        <f>S466*L466</f>
        <v>65</v>
      </c>
      <c r="S466" s="77">
        <v>65</v>
      </c>
      <c r="T466" s="77">
        <f t="shared" si="125"/>
        <v>78.649999999999991</v>
      </c>
      <c r="U466" s="77">
        <f t="shared" si="125"/>
        <v>78.649999999999991</v>
      </c>
      <c r="V466" s="151">
        <v>0</v>
      </c>
      <c r="W466" s="47">
        <f>X466*L466</f>
        <v>65</v>
      </c>
      <c r="X466" s="495">
        <f t="shared" si="126"/>
        <v>65</v>
      </c>
      <c r="Y466" s="513">
        <v>11.51</v>
      </c>
      <c r="Z466" s="30"/>
      <c r="AA466" s="30"/>
      <c r="AB466" s="30"/>
      <c r="AC466" s="30"/>
      <c r="AD466" s="30"/>
      <c r="AE466" s="30"/>
      <c r="AF466" s="30"/>
      <c r="AG466" s="48"/>
      <c r="AH466" s="120"/>
      <c r="AI466" s="23" t="s">
        <v>53</v>
      </c>
      <c r="AJ466" s="23"/>
      <c r="AK466" s="21"/>
      <c r="AL466" s="21"/>
      <c r="AM466" s="23"/>
      <c r="AN466" s="1"/>
      <c r="AO466" s="1"/>
    </row>
    <row r="467" spans="1:41" s="13" customFormat="1" ht="15.6" outlineLevel="1" x14ac:dyDescent="0.25">
      <c r="A467" s="36"/>
      <c r="B467" s="190" t="s">
        <v>1951</v>
      </c>
      <c r="C467" s="393"/>
      <c r="D467" s="393"/>
      <c r="E467" s="394"/>
      <c r="F467" s="211"/>
      <c r="G467" s="211"/>
      <c r="H467" s="211"/>
      <c r="I467" s="211"/>
      <c r="J467" s="214"/>
      <c r="K467" s="214"/>
      <c r="L467" s="367"/>
      <c r="M467" s="368"/>
      <c r="N467" s="245"/>
      <c r="O467" s="368"/>
      <c r="P467" s="368"/>
      <c r="Q467" s="214"/>
      <c r="R467" s="38"/>
      <c r="S467" s="38"/>
      <c r="T467" s="38"/>
      <c r="U467" s="38"/>
      <c r="V467" s="154"/>
      <c r="W467" s="154"/>
      <c r="X467" s="154"/>
      <c r="Y467" s="38"/>
      <c r="Z467" s="38"/>
      <c r="AA467" s="38"/>
      <c r="AB467" s="38"/>
      <c r="AC467" s="38"/>
      <c r="AD467" s="38"/>
      <c r="AE467" s="38"/>
      <c r="AF467" s="38"/>
      <c r="AG467" s="40"/>
      <c r="AH467" s="215"/>
      <c r="AI467" s="202"/>
      <c r="AJ467" s="202"/>
      <c r="AK467" s="212"/>
      <c r="AL467" s="212"/>
      <c r="AM467" s="213"/>
      <c r="AN467" s="1"/>
      <c r="AO467" s="1"/>
    </row>
    <row r="468" spans="1:41" s="13" customFormat="1" ht="15.6" outlineLevel="2" x14ac:dyDescent="0.25">
      <c r="A468" s="36"/>
      <c r="B468" s="32" t="s">
        <v>1952</v>
      </c>
      <c r="C468" s="44" t="s">
        <v>1953</v>
      </c>
      <c r="D468" s="16"/>
      <c r="E468" s="265" t="s">
        <v>1954</v>
      </c>
      <c r="F468" s="171"/>
      <c r="G468" s="201"/>
      <c r="H468" s="201" t="s">
        <v>1955</v>
      </c>
      <c r="I468" s="201"/>
      <c r="J468" s="200">
        <v>1</v>
      </c>
      <c r="K468" s="218" t="s">
        <v>172</v>
      </c>
      <c r="L468" s="18">
        <v>1</v>
      </c>
      <c r="M468" s="216" t="s">
        <v>101</v>
      </c>
      <c r="N468" s="18"/>
      <c r="O468" s="216"/>
      <c r="P468" s="216"/>
      <c r="Q468" s="218"/>
      <c r="R468" s="18">
        <f t="shared" ref="R468:R473" si="127">S468*L468</f>
        <v>54.5</v>
      </c>
      <c r="S468" s="77">
        <v>54.5</v>
      </c>
      <c r="T468" s="77">
        <f t="shared" ref="T468:U473" si="128">R468*1.21</f>
        <v>65.944999999999993</v>
      </c>
      <c r="U468" s="77">
        <f t="shared" si="128"/>
        <v>65.944999999999993</v>
      </c>
      <c r="V468" s="151">
        <v>0</v>
      </c>
      <c r="W468" s="47">
        <f t="shared" ref="W468:W473" si="129">X468*L468</f>
        <v>54.5</v>
      </c>
      <c r="X468" s="495">
        <f t="shared" ref="X468:X473" si="130">S468*(1-V468/100)</f>
        <v>54.5</v>
      </c>
      <c r="Y468" s="513">
        <v>9.82</v>
      </c>
      <c r="Z468" s="30"/>
      <c r="AA468" s="30"/>
      <c r="AB468" s="30"/>
      <c r="AC468" s="30"/>
      <c r="AD468" s="30"/>
      <c r="AE468" s="30"/>
      <c r="AF468" s="30"/>
      <c r="AG468" s="48"/>
      <c r="AH468" s="120"/>
      <c r="AI468" s="23"/>
      <c r="AJ468" s="23"/>
      <c r="AK468" s="21"/>
      <c r="AL468" s="21"/>
      <c r="AM468" s="23"/>
      <c r="AN468" s="1"/>
      <c r="AO468" s="1"/>
    </row>
    <row r="469" spans="1:41" s="13" customFormat="1" ht="15.6" outlineLevel="2" x14ac:dyDescent="0.25">
      <c r="A469" s="36"/>
      <c r="B469" s="32" t="s">
        <v>1956</v>
      </c>
      <c r="C469" s="44" t="s">
        <v>1957</v>
      </c>
      <c r="D469" s="16"/>
      <c r="E469" s="265" t="s">
        <v>1958</v>
      </c>
      <c r="F469" s="171"/>
      <c r="G469" s="201"/>
      <c r="H469" s="201" t="s">
        <v>1959</v>
      </c>
      <c r="I469" s="201"/>
      <c r="J469" s="200">
        <v>1</v>
      </c>
      <c r="K469" s="218" t="s">
        <v>172</v>
      </c>
      <c r="L469" s="18">
        <v>1</v>
      </c>
      <c r="M469" s="216" t="s">
        <v>101</v>
      </c>
      <c r="N469" s="18"/>
      <c r="O469" s="216"/>
      <c r="P469" s="216"/>
      <c r="Q469" s="218"/>
      <c r="R469" s="18">
        <f t="shared" si="127"/>
        <v>62</v>
      </c>
      <c r="S469" s="77">
        <v>62</v>
      </c>
      <c r="T469" s="77">
        <f t="shared" si="128"/>
        <v>75.02</v>
      </c>
      <c r="U469" s="77">
        <f t="shared" si="128"/>
        <v>75.02</v>
      </c>
      <c r="V469" s="151">
        <v>0</v>
      </c>
      <c r="W469" s="47">
        <f t="shared" si="129"/>
        <v>62</v>
      </c>
      <c r="X469" s="495">
        <f t="shared" si="130"/>
        <v>62</v>
      </c>
      <c r="Y469" s="513">
        <v>11.17</v>
      </c>
      <c r="Z469" s="30"/>
      <c r="AA469" s="30"/>
      <c r="AB469" s="30"/>
      <c r="AC469" s="30"/>
      <c r="AD469" s="30"/>
      <c r="AE469" s="30"/>
      <c r="AF469" s="30"/>
      <c r="AG469" s="48"/>
      <c r="AH469" s="120"/>
      <c r="AI469" s="23" t="s">
        <v>53</v>
      </c>
      <c r="AJ469" s="23"/>
      <c r="AK469" s="21"/>
      <c r="AL469" s="21"/>
      <c r="AM469" s="23"/>
      <c r="AN469" s="1"/>
      <c r="AO469" s="1"/>
    </row>
    <row r="470" spans="1:41" s="13" customFormat="1" ht="15.6" outlineLevel="2" x14ac:dyDescent="0.25">
      <c r="A470" s="36"/>
      <c r="B470" s="32" t="s">
        <v>1960</v>
      </c>
      <c r="C470" s="44" t="s">
        <v>1961</v>
      </c>
      <c r="D470" s="16"/>
      <c r="E470" s="265" t="s">
        <v>1962</v>
      </c>
      <c r="F470" s="171"/>
      <c r="G470" s="201"/>
      <c r="H470" s="201" t="s">
        <v>1963</v>
      </c>
      <c r="I470" s="201"/>
      <c r="J470" s="200">
        <v>1</v>
      </c>
      <c r="K470" s="218" t="s">
        <v>172</v>
      </c>
      <c r="L470" s="18">
        <v>1</v>
      </c>
      <c r="M470" s="216" t="s">
        <v>101</v>
      </c>
      <c r="N470" s="18"/>
      <c r="O470" s="216"/>
      <c r="P470" s="216"/>
      <c r="Q470" s="218"/>
      <c r="R470" s="18">
        <f t="shared" si="127"/>
        <v>68.25</v>
      </c>
      <c r="S470" s="77">
        <v>68.25</v>
      </c>
      <c r="T470" s="77">
        <f t="shared" si="128"/>
        <v>82.582499999999996</v>
      </c>
      <c r="U470" s="77">
        <f t="shared" si="128"/>
        <v>82.582499999999996</v>
      </c>
      <c r="V470" s="151">
        <v>0</v>
      </c>
      <c r="W470" s="47">
        <f t="shared" si="129"/>
        <v>68.25</v>
      </c>
      <c r="X470" s="495">
        <f t="shared" si="130"/>
        <v>68.25</v>
      </c>
      <c r="Y470" s="513">
        <v>12.3</v>
      </c>
      <c r="Z470" s="30"/>
      <c r="AA470" s="30"/>
      <c r="AB470" s="30"/>
      <c r="AC470" s="30"/>
      <c r="AD470" s="30"/>
      <c r="AE470" s="30"/>
      <c r="AF470" s="30"/>
      <c r="AG470" s="48"/>
      <c r="AH470" s="120"/>
      <c r="AI470" s="23"/>
      <c r="AJ470" s="23"/>
      <c r="AK470" s="21"/>
      <c r="AL470" s="21"/>
      <c r="AM470" s="23"/>
      <c r="AN470" s="1"/>
      <c r="AO470" s="1"/>
    </row>
    <row r="471" spans="1:41" s="13" customFormat="1" ht="15.6" outlineLevel="2" x14ac:dyDescent="0.25">
      <c r="A471" s="36"/>
      <c r="B471" s="32" t="s">
        <v>1964</v>
      </c>
      <c r="C471" s="44" t="s">
        <v>1965</v>
      </c>
      <c r="D471" s="16"/>
      <c r="E471" s="265" t="s">
        <v>1966</v>
      </c>
      <c r="F471" s="171"/>
      <c r="G471" s="201"/>
      <c r="H471" s="201" t="s">
        <v>1967</v>
      </c>
      <c r="I471" s="201"/>
      <c r="J471" s="200">
        <v>1</v>
      </c>
      <c r="K471" s="218" t="s">
        <v>172</v>
      </c>
      <c r="L471" s="18">
        <v>1</v>
      </c>
      <c r="M471" s="216" t="s">
        <v>101</v>
      </c>
      <c r="N471" s="18"/>
      <c r="O471" s="216"/>
      <c r="P471" s="216"/>
      <c r="Q471" s="218"/>
      <c r="R471" s="18">
        <f t="shared" si="127"/>
        <v>44.25</v>
      </c>
      <c r="S471" s="77">
        <v>44.25</v>
      </c>
      <c r="T471" s="77">
        <f t="shared" si="128"/>
        <v>53.542499999999997</v>
      </c>
      <c r="U471" s="77">
        <f t="shared" si="128"/>
        <v>53.542499999999997</v>
      </c>
      <c r="V471" s="151">
        <v>0</v>
      </c>
      <c r="W471" s="47">
        <f t="shared" si="129"/>
        <v>44.25</v>
      </c>
      <c r="X471" s="495">
        <f t="shared" si="130"/>
        <v>44.25</v>
      </c>
      <c r="Y471" s="513">
        <v>7.96</v>
      </c>
      <c r="Z471" s="30"/>
      <c r="AA471" s="30"/>
      <c r="AB471" s="30"/>
      <c r="AC471" s="30"/>
      <c r="AD471" s="30"/>
      <c r="AE471" s="30"/>
      <c r="AF471" s="30"/>
      <c r="AG471" s="48"/>
      <c r="AH471" s="120"/>
      <c r="AI471" s="23"/>
      <c r="AJ471" s="23"/>
      <c r="AK471" s="21"/>
      <c r="AL471" s="21"/>
      <c r="AM471" s="23"/>
      <c r="AN471" s="1"/>
      <c r="AO471" s="1"/>
    </row>
    <row r="472" spans="1:41" s="13" customFormat="1" ht="15.6" outlineLevel="2" x14ac:dyDescent="0.25">
      <c r="A472" s="36"/>
      <c r="B472" s="32" t="s">
        <v>1968</v>
      </c>
      <c r="C472" s="44" t="s">
        <v>1969</v>
      </c>
      <c r="D472" s="16"/>
      <c r="E472" s="265" t="s">
        <v>1970</v>
      </c>
      <c r="F472" s="171"/>
      <c r="G472" s="201"/>
      <c r="H472" s="201" t="s">
        <v>1971</v>
      </c>
      <c r="I472" s="201"/>
      <c r="J472" s="200">
        <v>1</v>
      </c>
      <c r="K472" s="218" t="s">
        <v>172</v>
      </c>
      <c r="L472" s="18">
        <v>1</v>
      </c>
      <c r="M472" s="216" t="s">
        <v>101</v>
      </c>
      <c r="N472" s="18"/>
      <c r="O472" s="216"/>
      <c r="P472" s="216"/>
      <c r="Q472" s="218"/>
      <c r="R472" s="18">
        <f t="shared" si="127"/>
        <v>47.5</v>
      </c>
      <c r="S472" s="77">
        <v>47.5</v>
      </c>
      <c r="T472" s="77">
        <f t="shared" si="128"/>
        <v>57.475000000000001</v>
      </c>
      <c r="U472" s="77">
        <f t="shared" si="128"/>
        <v>57.475000000000001</v>
      </c>
      <c r="V472" s="151">
        <v>0</v>
      </c>
      <c r="W472" s="47">
        <f t="shared" si="129"/>
        <v>47.5</v>
      </c>
      <c r="X472" s="495">
        <f t="shared" si="130"/>
        <v>47.5</v>
      </c>
      <c r="Y472" s="513">
        <v>8.58</v>
      </c>
      <c r="Z472" s="30"/>
      <c r="AA472" s="30"/>
      <c r="AB472" s="30"/>
      <c r="AC472" s="30"/>
      <c r="AD472" s="30"/>
      <c r="AE472" s="30"/>
      <c r="AF472" s="30"/>
      <c r="AG472" s="48"/>
      <c r="AH472" s="120"/>
      <c r="AI472" s="23" t="s">
        <v>53</v>
      </c>
      <c r="AJ472" s="23"/>
      <c r="AK472" s="21"/>
      <c r="AL472" s="21"/>
      <c r="AM472" s="23"/>
      <c r="AN472" s="1"/>
      <c r="AO472" s="1"/>
    </row>
    <row r="473" spans="1:41" s="13" customFormat="1" ht="15.6" outlineLevel="2" x14ac:dyDescent="0.25">
      <c r="A473" s="36"/>
      <c r="B473" s="32" t="s">
        <v>1972</v>
      </c>
      <c r="C473" s="44" t="s">
        <v>1973</v>
      </c>
      <c r="D473" s="16"/>
      <c r="E473" s="265" t="s">
        <v>1974</v>
      </c>
      <c r="F473" s="171"/>
      <c r="G473" s="201"/>
      <c r="H473" s="201" t="s">
        <v>1975</v>
      </c>
      <c r="I473" s="201"/>
      <c r="J473" s="200">
        <v>1</v>
      </c>
      <c r="K473" s="218" t="s">
        <v>172</v>
      </c>
      <c r="L473" s="18">
        <v>1</v>
      </c>
      <c r="M473" s="216" t="s">
        <v>101</v>
      </c>
      <c r="N473" s="18"/>
      <c r="O473" s="216"/>
      <c r="P473" s="216"/>
      <c r="Q473" s="218"/>
      <c r="R473" s="18">
        <f t="shared" si="127"/>
        <v>56</v>
      </c>
      <c r="S473" s="77">
        <v>56</v>
      </c>
      <c r="T473" s="77">
        <f t="shared" si="128"/>
        <v>67.759999999999991</v>
      </c>
      <c r="U473" s="77">
        <f t="shared" si="128"/>
        <v>67.759999999999991</v>
      </c>
      <c r="V473" s="151">
        <v>0</v>
      </c>
      <c r="W473" s="47">
        <f t="shared" si="129"/>
        <v>56</v>
      </c>
      <c r="X473" s="495">
        <f t="shared" si="130"/>
        <v>56</v>
      </c>
      <c r="Y473" s="513">
        <v>10.07</v>
      </c>
      <c r="Z473" s="30"/>
      <c r="AA473" s="30"/>
      <c r="AB473" s="30"/>
      <c r="AC473" s="30"/>
      <c r="AD473" s="30"/>
      <c r="AE473" s="30"/>
      <c r="AF473" s="30"/>
      <c r="AG473" s="48"/>
      <c r="AH473" s="120"/>
      <c r="AI473" s="23" t="s">
        <v>53</v>
      </c>
      <c r="AJ473" s="23"/>
      <c r="AK473" s="21"/>
      <c r="AL473" s="21"/>
      <c r="AM473" s="23"/>
      <c r="AN473" s="1"/>
      <c r="AO473" s="1"/>
    </row>
    <row r="474" spans="1:41" s="13" customFormat="1" ht="15.6" outlineLevel="1" x14ac:dyDescent="0.25">
      <c r="A474" s="36"/>
      <c r="B474" s="190" t="s">
        <v>1976</v>
      </c>
      <c r="C474" s="393"/>
      <c r="D474" s="393"/>
      <c r="E474" s="394"/>
      <c r="F474" s="211"/>
      <c r="G474" s="211"/>
      <c r="H474" s="211"/>
      <c r="I474" s="211"/>
      <c r="J474" s="214"/>
      <c r="K474" s="214"/>
      <c r="L474" s="367"/>
      <c r="M474" s="368"/>
      <c r="N474" s="245"/>
      <c r="O474" s="368"/>
      <c r="P474" s="368"/>
      <c r="Q474" s="214"/>
      <c r="R474" s="38"/>
      <c r="S474" s="38"/>
      <c r="T474" s="38"/>
      <c r="U474" s="38"/>
      <c r="V474" s="154"/>
      <c r="W474" s="154"/>
      <c r="X474" s="154"/>
      <c r="Y474" s="38"/>
      <c r="Z474" s="38"/>
      <c r="AA474" s="38"/>
      <c r="AB474" s="38"/>
      <c r="AC474" s="38"/>
      <c r="AD474" s="38"/>
      <c r="AE474" s="38"/>
      <c r="AF474" s="38"/>
      <c r="AG474" s="40"/>
      <c r="AH474" s="215"/>
      <c r="AI474" s="202"/>
      <c r="AJ474" s="202"/>
      <c r="AK474" s="212"/>
      <c r="AL474" s="212"/>
      <c r="AM474" s="213"/>
      <c r="AN474" s="1"/>
      <c r="AO474" s="1"/>
    </row>
    <row r="475" spans="1:41" s="13" customFormat="1" ht="15.6" outlineLevel="2" x14ac:dyDescent="0.25">
      <c r="A475" s="36"/>
      <c r="B475" s="32" t="s">
        <v>1977</v>
      </c>
      <c r="C475" s="44" t="s">
        <v>1978</v>
      </c>
      <c r="D475" s="16"/>
      <c r="E475" s="265" t="s">
        <v>1979</v>
      </c>
      <c r="F475" s="171"/>
      <c r="G475" s="201"/>
      <c r="H475" s="201" t="s">
        <v>1112</v>
      </c>
      <c r="I475" s="201"/>
      <c r="J475" s="200">
        <v>1</v>
      </c>
      <c r="K475" s="218" t="s">
        <v>172</v>
      </c>
      <c r="L475" s="18">
        <v>1</v>
      </c>
      <c r="M475" s="216" t="s">
        <v>101</v>
      </c>
      <c r="N475" s="18"/>
      <c r="O475" s="216"/>
      <c r="P475" s="216"/>
      <c r="Q475" s="218"/>
      <c r="R475" s="18">
        <f t="shared" ref="R475:R483" si="131">S475*L475</f>
        <v>20.58</v>
      </c>
      <c r="S475" s="77">
        <v>20.58</v>
      </c>
      <c r="T475" s="77">
        <f t="shared" ref="T475:U483" si="132">R475*1.21</f>
        <v>24.901799999999998</v>
      </c>
      <c r="U475" s="77">
        <f t="shared" si="132"/>
        <v>24.901799999999998</v>
      </c>
      <c r="V475" s="151">
        <v>0</v>
      </c>
      <c r="W475" s="47">
        <f t="shared" ref="W475:W483" si="133">X475*L475</f>
        <v>20.58</v>
      </c>
      <c r="X475" s="495">
        <f t="shared" ref="X475:X483" si="134">S475*(1-V475/100)</f>
        <v>20.58</v>
      </c>
      <c r="Y475" s="513">
        <v>6.63</v>
      </c>
      <c r="Z475" s="30"/>
      <c r="AA475" s="30"/>
      <c r="AB475" s="30"/>
      <c r="AC475" s="30"/>
      <c r="AD475" s="30"/>
      <c r="AE475" s="30"/>
      <c r="AF475" s="30"/>
      <c r="AG475" s="48"/>
      <c r="AH475" s="120"/>
      <c r="AI475" s="23"/>
      <c r="AJ475" s="23"/>
      <c r="AK475" s="21"/>
      <c r="AL475" s="21"/>
      <c r="AM475" s="23"/>
      <c r="AN475" s="1"/>
      <c r="AO475" s="1"/>
    </row>
    <row r="476" spans="1:41" s="13" customFormat="1" ht="15.6" outlineLevel="2" x14ac:dyDescent="0.25">
      <c r="A476" s="36"/>
      <c r="B476" s="32" t="s">
        <v>1980</v>
      </c>
      <c r="C476" s="44" t="s">
        <v>1981</v>
      </c>
      <c r="D476" s="16"/>
      <c r="E476" s="265" t="s">
        <v>1982</v>
      </c>
      <c r="F476" s="171"/>
      <c r="G476" s="201"/>
      <c r="H476" s="201" t="s">
        <v>1116</v>
      </c>
      <c r="I476" s="201"/>
      <c r="J476" s="200">
        <v>1</v>
      </c>
      <c r="K476" s="218" t="s">
        <v>172</v>
      </c>
      <c r="L476" s="18">
        <v>1</v>
      </c>
      <c r="M476" s="216" t="s">
        <v>101</v>
      </c>
      <c r="N476" s="18"/>
      <c r="O476" s="216"/>
      <c r="P476" s="216"/>
      <c r="Q476" s="218"/>
      <c r="R476" s="18">
        <f t="shared" si="131"/>
        <v>23.52</v>
      </c>
      <c r="S476" s="77">
        <v>23.52</v>
      </c>
      <c r="T476" s="77">
        <f t="shared" si="132"/>
        <v>28.459199999999999</v>
      </c>
      <c r="U476" s="77">
        <f t="shared" si="132"/>
        <v>28.459199999999999</v>
      </c>
      <c r="V476" s="151">
        <v>0</v>
      </c>
      <c r="W476" s="47">
        <f t="shared" si="133"/>
        <v>23.52</v>
      </c>
      <c r="X476" s="495">
        <f t="shared" si="134"/>
        <v>23.52</v>
      </c>
      <c r="Y476" s="513">
        <v>6.63</v>
      </c>
      <c r="Z476" s="30"/>
      <c r="AA476" s="30"/>
      <c r="AB476" s="30"/>
      <c r="AC476" s="30"/>
      <c r="AD476" s="30"/>
      <c r="AE476" s="30"/>
      <c r="AF476" s="30"/>
      <c r="AG476" s="48"/>
      <c r="AH476" s="120"/>
      <c r="AI476" s="23" t="s">
        <v>53</v>
      </c>
      <c r="AJ476" s="23"/>
      <c r="AK476" s="21"/>
      <c r="AL476" s="21"/>
      <c r="AM476" s="23"/>
      <c r="AN476" s="1"/>
      <c r="AO476" s="1"/>
    </row>
    <row r="477" spans="1:41" s="13" customFormat="1" ht="15.6" outlineLevel="2" x14ac:dyDescent="0.25">
      <c r="A477" s="36"/>
      <c r="B477" s="32" t="s">
        <v>1983</v>
      </c>
      <c r="C477" s="44" t="s">
        <v>1984</v>
      </c>
      <c r="D477" s="16"/>
      <c r="E477" s="265" t="s">
        <v>1985</v>
      </c>
      <c r="F477" s="171"/>
      <c r="G477" s="201"/>
      <c r="H477" s="201" t="s">
        <v>1120</v>
      </c>
      <c r="I477" s="201"/>
      <c r="J477" s="200">
        <v>1</v>
      </c>
      <c r="K477" s="218" t="s">
        <v>172</v>
      </c>
      <c r="L477" s="18">
        <v>1</v>
      </c>
      <c r="M477" s="216" t="s">
        <v>101</v>
      </c>
      <c r="N477" s="18"/>
      <c r="O477" s="216"/>
      <c r="P477" s="216"/>
      <c r="Q477" s="218"/>
      <c r="R477" s="18">
        <f t="shared" si="131"/>
        <v>35.279999999999994</v>
      </c>
      <c r="S477" s="77">
        <v>35.279999999999994</v>
      </c>
      <c r="T477" s="77">
        <f t="shared" si="132"/>
        <v>42.688799999999993</v>
      </c>
      <c r="U477" s="77">
        <f t="shared" si="132"/>
        <v>42.688799999999993</v>
      </c>
      <c r="V477" s="151">
        <v>0</v>
      </c>
      <c r="W477" s="47">
        <f t="shared" si="133"/>
        <v>35.279999999999994</v>
      </c>
      <c r="X477" s="495">
        <f t="shared" si="134"/>
        <v>35.279999999999994</v>
      </c>
      <c r="Y477" s="513">
        <v>6.63</v>
      </c>
      <c r="Z477" s="30"/>
      <c r="AA477" s="30"/>
      <c r="AB477" s="30"/>
      <c r="AC477" s="30"/>
      <c r="AD477" s="30"/>
      <c r="AE477" s="30"/>
      <c r="AF477" s="30"/>
      <c r="AG477" s="48"/>
      <c r="AH477" s="120"/>
      <c r="AI477" s="23" t="s">
        <v>53</v>
      </c>
      <c r="AJ477" s="23"/>
      <c r="AK477" s="21"/>
      <c r="AL477" s="21"/>
      <c r="AM477" s="23"/>
      <c r="AN477" s="1"/>
      <c r="AO477" s="1"/>
    </row>
    <row r="478" spans="1:41" s="13" customFormat="1" ht="15.6" outlineLevel="2" x14ac:dyDescent="0.25">
      <c r="A478" s="36"/>
      <c r="B478" s="32" t="s">
        <v>1986</v>
      </c>
      <c r="C478" s="44" t="s">
        <v>1987</v>
      </c>
      <c r="D478" s="16"/>
      <c r="E478" s="265" t="s">
        <v>1988</v>
      </c>
      <c r="F478" s="171"/>
      <c r="G478" s="201"/>
      <c r="H478" s="201" t="s">
        <v>1120</v>
      </c>
      <c r="I478" s="201"/>
      <c r="J478" s="200">
        <v>1</v>
      </c>
      <c r="K478" s="218" t="s">
        <v>172</v>
      </c>
      <c r="L478" s="18">
        <v>1</v>
      </c>
      <c r="M478" s="216" t="s">
        <v>101</v>
      </c>
      <c r="N478" s="18"/>
      <c r="O478" s="216"/>
      <c r="P478" s="216"/>
      <c r="Q478" s="218"/>
      <c r="R478" s="18">
        <f t="shared" si="131"/>
        <v>39.6</v>
      </c>
      <c r="S478" s="77">
        <v>39.6</v>
      </c>
      <c r="T478" s="77">
        <f t="shared" si="132"/>
        <v>47.915999999999997</v>
      </c>
      <c r="U478" s="77">
        <f t="shared" si="132"/>
        <v>47.915999999999997</v>
      </c>
      <c r="V478" s="151">
        <v>0</v>
      </c>
      <c r="W478" s="47">
        <f t="shared" si="133"/>
        <v>39.6</v>
      </c>
      <c r="X478" s="495">
        <f t="shared" si="134"/>
        <v>39.6</v>
      </c>
      <c r="Y478" s="513">
        <v>7.45</v>
      </c>
      <c r="Z478" s="30"/>
      <c r="AA478" s="30"/>
      <c r="AB478" s="30"/>
      <c r="AC478" s="30"/>
      <c r="AD478" s="30"/>
      <c r="AE478" s="30"/>
      <c r="AF478" s="30"/>
      <c r="AG478" s="48"/>
      <c r="AH478" s="120"/>
      <c r="AI478" s="23" t="s">
        <v>53</v>
      </c>
      <c r="AJ478" s="23"/>
      <c r="AK478" s="21"/>
      <c r="AL478" s="21"/>
      <c r="AM478" s="23"/>
      <c r="AN478" s="1"/>
      <c r="AO478" s="1"/>
    </row>
    <row r="479" spans="1:41" s="13" customFormat="1" ht="26.4" outlineLevel="2" x14ac:dyDescent="0.25">
      <c r="A479" s="36"/>
      <c r="B479" s="32" t="s">
        <v>1989</v>
      </c>
      <c r="C479" s="44" t="s">
        <v>1990</v>
      </c>
      <c r="D479" s="16"/>
      <c r="E479" s="265" t="s">
        <v>1991</v>
      </c>
      <c r="F479" s="171"/>
      <c r="G479" s="201"/>
      <c r="H479" s="201" t="s">
        <v>1120</v>
      </c>
      <c r="I479" s="201"/>
      <c r="J479" s="200">
        <v>1</v>
      </c>
      <c r="K479" s="218" t="s">
        <v>172</v>
      </c>
      <c r="L479" s="18">
        <v>1</v>
      </c>
      <c r="M479" s="216" t="s">
        <v>101</v>
      </c>
      <c r="N479" s="18"/>
      <c r="O479" s="216"/>
      <c r="P479" s="216"/>
      <c r="Q479" s="218"/>
      <c r="R479" s="18">
        <f t="shared" si="131"/>
        <v>42.24</v>
      </c>
      <c r="S479" s="77">
        <v>42.24</v>
      </c>
      <c r="T479" s="77">
        <f t="shared" si="132"/>
        <v>51.110399999999998</v>
      </c>
      <c r="U479" s="77">
        <f t="shared" si="132"/>
        <v>51.110399999999998</v>
      </c>
      <c r="V479" s="151">
        <v>0</v>
      </c>
      <c r="W479" s="47">
        <f t="shared" si="133"/>
        <v>42.24</v>
      </c>
      <c r="X479" s="495">
        <f t="shared" si="134"/>
        <v>42.24</v>
      </c>
      <c r="Y479" s="513">
        <v>7.95</v>
      </c>
      <c r="Z479" s="30"/>
      <c r="AA479" s="30"/>
      <c r="AB479" s="30"/>
      <c r="AC479" s="30"/>
      <c r="AD479" s="30"/>
      <c r="AE479" s="30"/>
      <c r="AF479" s="30"/>
      <c r="AG479" s="48"/>
      <c r="AH479" s="120"/>
      <c r="AI479" s="23" t="s">
        <v>53</v>
      </c>
      <c r="AJ479" s="23"/>
      <c r="AK479" s="21"/>
      <c r="AL479" s="21"/>
      <c r="AM479" s="23"/>
      <c r="AN479" s="1"/>
      <c r="AO479" s="1"/>
    </row>
    <row r="480" spans="1:41" s="13" customFormat="1" ht="15.6" outlineLevel="2" x14ac:dyDescent="0.25">
      <c r="A480" s="36"/>
      <c r="B480" s="32" t="s">
        <v>1992</v>
      </c>
      <c r="C480" s="44" t="s">
        <v>1993</v>
      </c>
      <c r="D480" s="16"/>
      <c r="E480" s="265" t="s">
        <v>1994</v>
      </c>
      <c r="F480" s="171"/>
      <c r="G480" s="201"/>
      <c r="H480" s="201" t="s">
        <v>1120</v>
      </c>
      <c r="I480" s="201"/>
      <c r="J480" s="200">
        <v>1</v>
      </c>
      <c r="K480" s="218" t="s">
        <v>172</v>
      </c>
      <c r="L480" s="18">
        <v>1</v>
      </c>
      <c r="M480" s="216" t="s">
        <v>101</v>
      </c>
      <c r="N480" s="18"/>
      <c r="O480" s="216"/>
      <c r="P480" s="216"/>
      <c r="Q480" s="218"/>
      <c r="R480" s="18">
        <f t="shared" si="131"/>
        <v>42.24</v>
      </c>
      <c r="S480" s="77">
        <v>42.24</v>
      </c>
      <c r="T480" s="77">
        <f t="shared" si="132"/>
        <v>51.110399999999998</v>
      </c>
      <c r="U480" s="77">
        <f t="shared" si="132"/>
        <v>51.110399999999998</v>
      </c>
      <c r="V480" s="151">
        <v>0</v>
      </c>
      <c r="W480" s="47">
        <f t="shared" si="133"/>
        <v>42.24</v>
      </c>
      <c r="X480" s="495">
        <f t="shared" si="134"/>
        <v>42.24</v>
      </c>
      <c r="Y480" s="513">
        <v>7.95</v>
      </c>
      <c r="Z480" s="30"/>
      <c r="AA480" s="30"/>
      <c r="AB480" s="30"/>
      <c r="AC480" s="30"/>
      <c r="AD480" s="30"/>
      <c r="AE480" s="30"/>
      <c r="AF480" s="30"/>
      <c r="AG480" s="48"/>
      <c r="AH480" s="120"/>
      <c r="AI480" s="23" t="s">
        <v>53</v>
      </c>
      <c r="AJ480" s="23"/>
      <c r="AK480" s="21"/>
      <c r="AL480" s="21"/>
      <c r="AM480" s="23"/>
      <c r="AN480" s="1"/>
      <c r="AO480" s="1"/>
    </row>
    <row r="481" spans="1:41" s="13" customFormat="1" ht="26.4" outlineLevel="2" x14ac:dyDescent="0.25">
      <c r="A481" s="36"/>
      <c r="B481" s="32" t="s">
        <v>1995</v>
      </c>
      <c r="C481" s="44" t="s">
        <v>1996</v>
      </c>
      <c r="D481" s="16"/>
      <c r="E481" s="265" t="s">
        <v>1997</v>
      </c>
      <c r="F481" s="171"/>
      <c r="G481" s="201"/>
      <c r="H481" s="201" t="s">
        <v>1120</v>
      </c>
      <c r="I481" s="201"/>
      <c r="J481" s="200">
        <v>1</v>
      </c>
      <c r="K481" s="218" t="s">
        <v>172</v>
      </c>
      <c r="L481" s="18">
        <v>1</v>
      </c>
      <c r="M481" s="216" t="s">
        <v>101</v>
      </c>
      <c r="N481" s="18"/>
      <c r="O481" s="216"/>
      <c r="P481" s="216"/>
      <c r="Q481" s="218"/>
      <c r="R481" s="18">
        <f t="shared" si="131"/>
        <v>42.24</v>
      </c>
      <c r="S481" s="77">
        <v>42.24</v>
      </c>
      <c r="T481" s="77">
        <f t="shared" si="132"/>
        <v>51.110399999999998</v>
      </c>
      <c r="U481" s="77">
        <f t="shared" si="132"/>
        <v>51.110399999999998</v>
      </c>
      <c r="V481" s="151">
        <v>0</v>
      </c>
      <c r="W481" s="47">
        <f t="shared" si="133"/>
        <v>42.24</v>
      </c>
      <c r="X481" s="495">
        <f t="shared" si="134"/>
        <v>42.24</v>
      </c>
      <c r="Y481" s="513">
        <v>7.95</v>
      </c>
      <c r="Z481" s="30"/>
      <c r="AA481" s="30"/>
      <c r="AB481" s="30"/>
      <c r="AC481" s="30"/>
      <c r="AD481" s="30"/>
      <c r="AE481" s="30"/>
      <c r="AF481" s="30"/>
      <c r="AG481" s="48"/>
      <c r="AH481" s="120"/>
      <c r="AI481" s="23" t="s">
        <v>53</v>
      </c>
      <c r="AJ481" s="23"/>
      <c r="AK481" s="21"/>
      <c r="AL481" s="21"/>
      <c r="AM481" s="23"/>
      <c r="AN481" s="1"/>
      <c r="AO481" s="1"/>
    </row>
    <row r="482" spans="1:41" s="13" customFormat="1" ht="26.4" outlineLevel="2" x14ac:dyDescent="0.25">
      <c r="A482" s="36"/>
      <c r="B482" s="32" t="s">
        <v>1998</v>
      </c>
      <c r="C482" s="44" t="s">
        <v>1999</v>
      </c>
      <c r="D482" s="16"/>
      <c r="E482" s="265" t="s">
        <v>2000</v>
      </c>
      <c r="F482" s="171"/>
      <c r="G482" s="201"/>
      <c r="H482" s="201" t="s">
        <v>1120</v>
      </c>
      <c r="I482" s="201"/>
      <c r="J482" s="200">
        <v>1</v>
      </c>
      <c r="K482" s="218" t="s">
        <v>172</v>
      </c>
      <c r="L482" s="18">
        <v>1</v>
      </c>
      <c r="M482" s="216" t="s">
        <v>101</v>
      </c>
      <c r="N482" s="18"/>
      <c r="O482" s="216"/>
      <c r="P482" s="216"/>
      <c r="Q482" s="218"/>
      <c r="R482" s="18">
        <f t="shared" si="131"/>
        <v>42.24</v>
      </c>
      <c r="S482" s="77">
        <v>42.24</v>
      </c>
      <c r="T482" s="77">
        <f t="shared" si="132"/>
        <v>51.110399999999998</v>
      </c>
      <c r="U482" s="77">
        <f t="shared" si="132"/>
        <v>51.110399999999998</v>
      </c>
      <c r="V482" s="151">
        <v>0</v>
      </c>
      <c r="W482" s="47">
        <f t="shared" si="133"/>
        <v>42.24</v>
      </c>
      <c r="X482" s="495">
        <f t="shared" si="134"/>
        <v>42.24</v>
      </c>
      <c r="Y482" s="513">
        <v>7.95</v>
      </c>
      <c r="Z482" s="30"/>
      <c r="AA482" s="30"/>
      <c r="AB482" s="30"/>
      <c r="AC482" s="30"/>
      <c r="AD482" s="30"/>
      <c r="AE482" s="30"/>
      <c r="AF482" s="30"/>
      <c r="AG482" s="48"/>
      <c r="AH482" s="120"/>
      <c r="AI482" s="23" t="s">
        <v>53</v>
      </c>
      <c r="AJ482" s="23"/>
      <c r="AK482" s="21"/>
      <c r="AL482" s="21"/>
      <c r="AM482" s="23"/>
      <c r="AN482" s="1"/>
      <c r="AO482" s="1"/>
    </row>
    <row r="483" spans="1:41" s="13" customFormat="1" ht="26.4" outlineLevel="2" x14ac:dyDescent="0.25">
      <c r="A483" s="36"/>
      <c r="B483" s="32" t="s">
        <v>2001</v>
      </c>
      <c r="C483" s="44" t="s">
        <v>2002</v>
      </c>
      <c r="D483" s="16"/>
      <c r="E483" s="265" t="s">
        <v>2003</v>
      </c>
      <c r="F483" s="171"/>
      <c r="G483" s="201"/>
      <c r="H483" s="201" t="s">
        <v>1120</v>
      </c>
      <c r="I483" s="201"/>
      <c r="J483" s="200">
        <v>1</v>
      </c>
      <c r="K483" s="218" t="s">
        <v>172</v>
      </c>
      <c r="L483" s="18">
        <v>1</v>
      </c>
      <c r="M483" s="216" t="s">
        <v>101</v>
      </c>
      <c r="N483" s="18"/>
      <c r="O483" s="216"/>
      <c r="P483" s="216"/>
      <c r="Q483" s="218"/>
      <c r="R483" s="18">
        <f t="shared" si="131"/>
        <v>42.24</v>
      </c>
      <c r="S483" s="77">
        <v>42.24</v>
      </c>
      <c r="T483" s="77">
        <f t="shared" si="132"/>
        <v>51.110399999999998</v>
      </c>
      <c r="U483" s="77">
        <f t="shared" si="132"/>
        <v>51.110399999999998</v>
      </c>
      <c r="V483" s="151">
        <v>0</v>
      </c>
      <c r="W483" s="47">
        <f t="shared" si="133"/>
        <v>42.24</v>
      </c>
      <c r="X483" s="495">
        <f t="shared" si="134"/>
        <v>42.24</v>
      </c>
      <c r="Y483" s="513">
        <v>7.95</v>
      </c>
      <c r="Z483" s="30"/>
      <c r="AA483" s="30"/>
      <c r="AB483" s="30"/>
      <c r="AC483" s="30"/>
      <c r="AD483" s="30"/>
      <c r="AE483" s="30"/>
      <c r="AF483" s="30"/>
      <c r="AG483" s="48"/>
      <c r="AH483" s="120"/>
      <c r="AI483" s="23" t="s">
        <v>53</v>
      </c>
      <c r="AJ483" s="23"/>
      <c r="AK483" s="21"/>
      <c r="AL483" s="21"/>
      <c r="AM483" s="23"/>
      <c r="AN483" s="1"/>
      <c r="AO483" s="1"/>
    </row>
    <row r="484" spans="1:41" s="13" customFormat="1" ht="15.6" outlineLevel="1" x14ac:dyDescent="0.25">
      <c r="A484" s="36"/>
      <c r="B484" s="190" t="s">
        <v>2004</v>
      </c>
      <c r="C484" s="393"/>
      <c r="D484" s="393"/>
      <c r="E484" s="394"/>
      <c r="F484" s="211"/>
      <c r="G484" s="211"/>
      <c r="H484" s="211"/>
      <c r="I484" s="211"/>
      <c r="J484" s="214"/>
      <c r="K484" s="214"/>
      <c r="L484" s="367"/>
      <c r="M484" s="245"/>
      <c r="N484" s="245"/>
      <c r="O484" s="245"/>
      <c r="P484" s="368"/>
      <c r="Q484" s="214"/>
      <c r="R484" s="38"/>
      <c r="S484" s="38"/>
      <c r="T484" s="38"/>
      <c r="U484" s="38"/>
      <c r="V484" s="154"/>
      <c r="W484" s="154"/>
      <c r="X484" s="154"/>
      <c r="Y484" s="38"/>
      <c r="Z484" s="38"/>
      <c r="AA484" s="38"/>
      <c r="AB484" s="38"/>
      <c r="AC484" s="38"/>
      <c r="AD484" s="38"/>
      <c r="AE484" s="38"/>
      <c r="AF484" s="38"/>
      <c r="AG484" s="40"/>
      <c r="AH484" s="215"/>
      <c r="AI484" s="202"/>
      <c r="AJ484" s="202"/>
      <c r="AK484" s="212"/>
      <c r="AL484" s="212"/>
      <c r="AM484" s="213"/>
      <c r="AN484" s="1"/>
      <c r="AO484" s="1"/>
    </row>
    <row r="485" spans="1:41" s="13" customFormat="1" ht="15.6" outlineLevel="2" x14ac:dyDescent="0.25">
      <c r="A485" s="36"/>
      <c r="B485" s="32" t="s">
        <v>2005</v>
      </c>
      <c r="C485" s="44" t="s">
        <v>2006</v>
      </c>
      <c r="D485" s="16"/>
      <c r="E485" s="273" t="s">
        <v>2007</v>
      </c>
      <c r="F485" s="284"/>
      <c r="G485" s="201"/>
      <c r="H485" s="201" t="s">
        <v>2008</v>
      </c>
      <c r="I485" s="201"/>
      <c r="J485" s="200">
        <v>1</v>
      </c>
      <c r="K485" s="218" t="s">
        <v>172</v>
      </c>
      <c r="L485" s="18">
        <v>1</v>
      </c>
      <c r="M485" s="216" t="s">
        <v>101</v>
      </c>
      <c r="N485" s="18"/>
      <c r="O485" s="216"/>
      <c r="P485" s="216"/>
      <c r="Q485" s="218"/>
      <c r="R485" s="18">
        <f>S485*L485</f>
        <v>43.5</v>
      </c>
      <c r="S485" s="77">
        <v>43.5</v>
      </c>
      <c r="T485" s="77">
        <f t="shared" ref="T485:U488" si="135">R485*1.21</f>
        <v>52.634999999999998</v>
      </c>
      <c r="U485" s="77">
        <f t="shared" si="135"/>
        <v>52.634999999999998</v>
      </c>
      <c r="V485" s="151">
        <v>0</v>
      </c>
      <c r="W485" s="47">
        <f>X485*L485</f>
        <v>43.5</v>
      </c>
      <c r="X485" s="495">
        <f t="shared" ref="X485:X488" si="136">S485*(1-V485/100)</f>
        <v>43.5</v>
      </c>
      <c r="Y485" s="513">
        <v>6.54</v>
      </c>
      <c r="Z485" s="30"/>
      <c r="AA485" s="30"/>
      <c r="AB485" s="30"/>
      <c r="AC485" s="30"/>
      <c r="AD485" s="30"/>
      <c r="AE485" s="30"/>
      <c r="AF485" s="30"/>
      <c r="AG485" s="48"/>
      <c r="AH485" s="120"/>
      <c r="AI485" s="23" t="s">
        <v>53</v>
      </c>
      <c r="AJ485" s="23"/>
      <c r="AK485" s="21"/>
      <c r="AL485" s="21"/>
      <c r="AM485" s="23"/>
      <c r="AN485" s="1"/>
      <c r="AO485" s="1"/>
    </row>
    <row r="486" spans="1:41" s="13" customFormat="1" ht="15.6" outlineLevel="2" x14ac:dyDescent="0.25">
      <c r="A486" s="36"/>
      <c r="B486" s="32" t="s">
        <v>2009</v>
      </c>
      <c r="C486" s="44" t="s">
        <v>2010</v>
      </c>
      <c r="D486" s="16"/>
      <c r="E486" s="273" t="s">
        <v>2011</v>
      </c>
      <c r="F486" s="257"/>
      <c r="G486" s="201"/>
      <c r="H486" s="201" t="s">
        <v>2012</v>
      </c>
      <c r="I486" s="201"/>
      <c r="J486" s="200">
        <v>1</v>
      </c>
      <c r="K486" s="218" t="s">
        <v>172</v>
      </c>
      <c r="L486" s="18">
        <v>1</v>
      </c>
      <c r="M486" s="216" t="s">
        <v>101</v>
      </c>
      <c r="N486" s="18"/>
      <c r="O486" s="216"/>
      <c r="P486" s="216"/>
      <c r="Q486" s="218"/>
      <c r="R486" s="18">
        <f>S486*L486</f>
        <v>44.7</v>
      </c>
      <c r="S486" s="77">
        <v>44.7</v>
      </c>
      <c r="T486" s="77">
        <f t="shared" si="135"/>
        <v>54.087000000000003</v>
      </c>
      <c r="U486" s="77">
        <f t="shared" si="135"/>
        <v>54.087000000000003</v>
      </c>
      <c r="V486" s="151">
        <v>0</v>
      </c>
      <c r="W486" s="47">
        <f>X486*L486</f>
        <v>44.7</v>
      </c>
      <c r="X486" s="495">
        <f t="shared" si="136"/>
        <v>44.7</v>
      </c>
      <c r="Y486" s="513">
        <v>6.71</v>
      </c>
      <c r="Z486" s="30"/>
      <c r="AA486" s="30"/>
      <c r="AB486" s="30"/>
      <c r="AC486" s="30"/>
      <c r="AD486" s="30"/>
      <c r="AE486" s="30"/>
      <c r="AF486" s="30"/>
      <c r="AG486" s="48"/>
      <c r="AH486" s="120"/>
      <c r="AI486" s="23" t="s">
        <v>53</v>
      </c>
      <c r="AJ486" s="23"/>
      <c r="AK486" s="21"/>
      <c r="AL486" s="21"/>
      <c r="AM486" s="23"/>
      <c r="AN486" s="1"/>
      <c r="AO486" s="1"/>
    </row>
    <row r="487" spans="1:41" s="13" customFormat="1" ht="15.6" outlineLevel="2" x14ac:dyDescent="0.25">
      <c r="A487" s="36"/>
      <c r="B487" s="32" t="s">
        <v>2013</v>
      </c>
      <c r="C487" s="44" t="s">
        <v>2014</v>
      </c>
      <c r="D487" s="16"/>
      <c r="E487" s="273" t="s">
        <v>2015</v>
      </c>
      <c r="F487" s="284"/>
      <c r="G487" s="201"/>
      <c r="H487" s="201" t="s">
        <v>2016</v>
      </c>
      <c r="I487" s="201"/>
      <c r="J487" s="200">
        <v>1</v>
      </c>
      <c r="K487" s="218" t="s">
        <v>172</v>
      </c>
      <c r="L487" s="18">
        <v>1</v>
      </c>
      <c r="M487" s="216" t="s">
        <v>101</v>
      </c>
      <c r="N487" s="18"/>
      <c r="O487" s="216"/>
      <c r="P487" s="216"/>
      <c r="Q487" s="218"/>
      <c r="R487" s="18">
        <f>S487*L487</f>
        <v>45.900000000000006</v>
      </c>
      <c r="S487" s="77">
        <v>45.900000000000006</v>
      </c>
      <c r="T487" s="77">
        <f t="shared" si="135"/>
        <v>55.539000000000009</v>
      </c>
      <c r="U487" s="77">
        <f t="shared" si="135"/>
        <v>55.539000000000009</v>
      </c>
      <c r="V487" s="151">
        <v>0</v>
      </c>
      <c r="W487" s="47">
        <f>X487*L487</f>
        <v>45.900000000000006</v>
      </c>
      <c r="X487" s="495">
        <f t="shared" si="136"/>
        <v>45.900000000000006</v>
      </c>
      <c r="Y487" s="513">
        <v>6.88</v>
      </c>
      <c r="Z487" s="30"/>
      <c r="AA487" s="30"/>
      <c r="AB487" s="30"/>
      <c r="AC487" s="30"/>
      <c r="AD487" s="30"/>
      <c r="AE487" s="30"/>
      <c r="AF487" s="30"/>
      <c r="AG487" s="48"/>
      <c r="AH487" s="120"/>
      <c r="AI487" s="23" t="s">
        <v>53</v>
      </c>
      <c r="AJ487" s="23"/>
      <c r="AK487" s="21"/>
      <c r="AL487" s="21"/>
      <c r="AM487" s="23"/>
      <c r="AN487" s="1"/>
      <c r="AO487" s="1"/>
    </row>
    <row r="488" spans="1:41" s="13" customFormat="1" ht="15.6" outlineLevel="2" x14ac:dyDescent="0.25">
      <c r="A488" s="36"/>
      <c r="B488" s="32">
        <v>8594157430251</v>
      </c>
      <c r="C488" s="44" t="s">
        <v>2017</v>
      </c>
      <c r="D488" s="16"/>
      <c r="E488" s="265" t="s">
        <v>2018</v>
      </c>
      <c r="F488" s="171"/>
      <c r="G488" s="201"/>
      <c r="H488" s="201" t="s">
        <v>2019</v>
      </c>
      <c r="I488" s="201"/>
      <c r="J488" s="200">
        <v>1</v>
      </c>
      <c r="K488" s="218" t="s">
        <v>172</v>
      </c>
      <c r="L488" s="18">
        <v>1</v>
      </c>
      <c r="M488" s="216" t="s">
        <v>101</v>
      </c>
      <c r="N488" s="18"/>
      <c r="O488" s="216"/>
      <c r="P488" s="216"/>
      <c r="Q488" s="218"/>
      <c r="R488" s="18">
        <f>S488*L488</f>
        <v>47.099999999999994</v>
      </c>
      <c r="S488" s="77">
        <v>47.099999999999994</v>
      </c>
      <c r="T488" s="77">
        <f t="shared" si="135"/>
        <v>56.990999999999993</v>
      </c>
      <c r="U488" s="77">
        <f t="shared" si="135"/>
        <v>56.990999999999993</v>
      </c>
      <c r="V488" s="151">
        <v>0</v>
      </c>
      <c r="W488" s="47">
        <f>X488*L488</f>
        <v>47.099999999999994</v>
      </c>
      <c r="X488" s="495">
        <f t="shared" si="136"/>
        <v>47.099999999999994</v>
      </c>
      <c r="Y488" s="513">
        <v>6.88</v>
      </c>
      <c r="Z488" s="30"/>
      <c r="AA488" s="30"/>
      <c r="AB488" s="30"/>
      <c r="AC488" s="30"/>
      <c r="AD488" s="30"/>
      <c r="AE488" s="30"/>
      <c r="AF488" s="30"/>
      <c r="AG488" s="48"/>
      <c r="AH488" s="120"/>
      <c r="AI488" s="23" t="s">
        <v>53</v>
      </c>
      <c r="AJ488" s="23"/>
      <c r="AK488" s="21"/>
      <c r="AL488" s="21"/>
      <c r="AM488" s="23"/>
      <c r="AN488" s="1"/>
      <c r="AO488" s="1"/>
    </row>
    <row r="489" spans="1:41" s="13" customFormat="1" ht="15.6" outlineLevel="1" x14ac:dyDescent="0.25">
      <c r="A489" s="36"/>
      <c r="B489" s="190" t="s">
        <v>2236</v>
      </c>
      <c r="C489" s="393"/>
      <c r="D489" s="393"/>
      <c r="E489" s="394"/>
      <c r="F489" s="211"/>
      <c r="G489" s="211"/>
      <c r="H489" s="211"/>
      <c r="I489" s="211"/>
      <c r="J489" s="214"/>
      <c r="K489" s="214"/>
      <c r="L489" s="367"/>
      <c r="M489" s="245"/>
      <c r="N489" s="245"/>
      <c r="O489" s="245"/>
      <c r="P489" s="368"/>
      <c r="Q489" s="214"/>
      <c r="R489" s="38"/>
      <c r="S489" s="38"/>
      <c r="T489" s="38"/>
      <c r="U489" s="38"/>
      <c r="V489" s="154"/>
      <c r="W489" s="154"/>
      <c r="X489" s="154"/>
      <c r="Y489" s="38"/>
      <c r="Z489" s="38"/>
      <c r="AA489" s="38"/>
      <c r="AB489" s="38"/>
      <c r="AC489" s="38"/>
      <c r="AD489" s="38"/>
      <c r="AE489" s="38"/>
      <c r="AF489" s="38"/>
      <c r="AG489" s="40"/>
      <c r="AH489" s="215"/>
      <c r="AI489" s="202"/>
      <c r="AJ489" s="202"/>
      <c r="AK489" s="212"/>
      <c r="AL489" s="212"/>
      <c r="AM489" s="213"/>
      <c r="AN489" s="1"/>
      <c r="AO489" s="1"/>
    </row>
    <row r="490" spans="1:41" s="13" customFormat="1" ht="15.6" outlineLevel="2" x14ac:dyDescent="0.25">
      <c r="A490" s="36"/>
      <c r="B490" s="32">
        <v>4038078204002</v>
      </c>
      <c r="C490" s="44" t="s">
        <v>2229</v>
      </c>
      <c r="D490" s="16"/>
      <c r="E490" s="273" t="s">
        <v>2215</v>
      </c>
      <c r="F490" s="221" t="s">
        <v>968</v>
      </c>
      <c r="G490" s="201"/>
      <c r="H490" s="201"/>
      <c r="I490" s="201"/>
      <c r="J490" s="200">
        <v>1</v>
      </c>
      <c r="K490" s="218" t="s">
        <v>2029</v>
      </c>
      <c r="L490" s="18">
        <v>10</v>
      </c>
      <c r="M490" s="216" t="s">
        <v>2231</v>
      </c>
      <c r="N490" s="18"/>
      <c r="O490" s="216"/>
      <c r="P490" s="216"/>
      <c r="Q490" s="218"/>
      <c r="R490" s="18">
        <f t="shared" ref="R490:R502" si="137">S490*L490</f>
        <v>4515</v>
      </c>
      <c r="S490" s="77">
        <v>451.5</v>
      </c>
      <c r="T490" s="77">
        <f t="shared" ref="T490:T494" si="138">R490*1.21</f>
        <v>5463.15</v>
      </c>
      <c r="U490" s="77">
        <f t="shared" ref="U490:U494" si="139">S490*1.21</f>
        <v>546.31499999999994</v>
      </c>
      <c r="V490" s="151">
        <v>0</v>
      </c>
      <c r="W490" s="47">
        <f t="shared" ref="W490:W502" si="140">X490*L490</f>
        <v>4515</v>
      </c>
      <c r="X490" s="495">
        <f t="shared" ref="X490:X494" si="141">S490*(1-V490/100)</f>
        <v>451.5</v>
      </c>
      <c r="Y490" s="513">
        <v>210</v>
      </c>
      <c r="Z490" s="30"/>
      <c r="AA490" s="30"/>
      <c r="AB490" s="30"/>
      <c r="AC490" s="30"/>
      <c r="AD490" s="30"/>
      <c r="AE490" s="30"/>
      <c r="AF490" s="30"/>
      <c r="AG490" s="48"/>
      <c r="AH490" s="120"/>
      <c r="AI490" s="23" t="s">
        <v>53</v>
      </c>
      <c r="AJ490" s="23"/>
      <c r="AK490" s="21"/>
      <c r="AL490" s="21"/>
      <c r="AM490" s="23"/>
      <c r="AN490" s="1"/>
      <c r="AO490" s="1"/>
    </row>
    <row r="491" spans="1:41" s="13" customFormat="1" ht="15.6" outlineLevel="2" x14ac:dyDescent="0.25">
      <c r="A491" s="36"/>
      <c r="B491" s="32">
        <v>4038078204200</v>
      </c>
      <c r="C491" s="540" t="s">
        <v>2238</v>
      </c>
      <c r="D491" s="16"/>
      <c r="E491" s="273" t="s">
        <v>2216</v>
      </c>
      <c r="F491" s="221" t="s">
        <v>968</v>
      </c>
      <c r="G491" s="201"/>
      <c r="H491" s="201"/>
      <c r="I491" s="201"/>
      <c r="J491" s="200">
        <v>1</v>
      </c>
      <c r="K491" s="218" t="s">
        <v>2029</v>
      </c>
      <c r="L491" s="18">
        <v>10</v>
      </c>
      <c r="M491" s="216" t="s">
        <v>2231</v>
      </c>
      <c r="N491" s="18"/>
      <c r="O491" s="216"/>
      <c r="P491" s="216"/>
      <c r="Q491" s="218"/>
      <c r="R491" s="18">
        <f t="shared" si="137"/>
        <v>5010</v>
      </c>
      <c r="S491" s="77">
        <v>501</v>
      </c>
      <c r="T491" s="77">
        <f t="shared" si="138"/>
        <v>6062.0999999999995</v>
      </c>
      <c r="U491" s="77">
        <f t="shared" si="139"/>
        <v>606.21</v>
      </c>
      <c r="V491" s="151">
        <v>0</v>
      </c>
      <c r="W491" s="47">
        <f t="shared" si="140"/>
        <v>5010</v>
      </c>
      <c r="X491" s="495">
        <f t="shared" si="141"/>
        <v>501</v>
      </c>
      <c r="Y491" s="513">
        <v>233</v>
      </c>
      <c r="Z491" s="30"/>
      <c r="AA491" s="30"/>
      <c r="AB491" s="30"/>
      <c r="AC491" s="30"/>
      <c r="AD491" s="30"/>
      <c r="AE491" s="30"/>
      <c r="AF491" s="30"/>
      <c r="AG491" s="48"/>
      <c r="AH491" s="120"/>
      <c r="AI491" s="23" t="s">
        <v>53</v>
      </c>
      <c r="AJ491" s="23"/>
      <c r="AK491" s="21"/>
      <c r="AL491" s="21"/>
      <c r="AM491" s="23"/>
      <c r="AN491" s="1"/>
      <c r="AO491" s="1"/>
    </row>
    <row r="492" spans="1:41" s="13" customFormat="1" ht="15.6" outlineLevel="2" x14ac:dyDescent="0.25">
      <c r="A492" s="36"/>
      <c r="B492" s="32">
        <v>4038078204088</v>
      </c>
      <c r="C492" s="540" t="s">
        <v>2239</v>
      </c>
      <c r="D492" s="16"/>
      <c r="E492" s="273" t="s">
        <v>2217</v>
      </c>
      <c r="F492" s="221" t="s">
        <v>968</v>
      </c>
      <c r="G492" s="201"/>
      <c r="H492" s="201"/>
      <c r="I492" s="201"/>
      <c r="J492" s="200">
        <v>1</v>
      </c>
      <c r="K492" s="218" t="s">
        <v>2029</v>
      </c>
      <c r="L492" s="18">
        <v>8</v>
      </c>
      <c r="M492" s="216" t="s">
        <v>2231</v>
      </c>
      <c r="N492" s="18"/>
      <c r="O492" s="216"/>
      <c r="P492" s="216"/>
      <c r="Q492" s="218"/>
      <c r="R492" s="18">
        <f t="shared" si="137"/>
        <v>6604.8</v>
      </c>
      <c r="S492" s="77">
        <v>825.6</v>
      </c>
      <c r="T492" s="77">
        <f t="shared" si="138"/>
        <v>7991.808</v>
      </c>
      <c r="U492" s="77">
        <f t="shared" si="139"/>
        <v>998.976</v>
      </c>
      <c r="V492" s="151">
        <v>0</v>
      </c>
      <c r="W492" s="47">
        <f t="shared" si="140"/>
        <v>6604.8</v>
      </c>
      <c r="X492" s="495">
        <f t="shared" si="141"/>
        <v>825.6</v>
      </c>
      <c r="Y492" s="513">
        <v>384</v>
      </c>
      <c r="Z492" s="30"/>
      <c r="AA492" s="30"/>
      <c r="AB492" s="30"/>
      <c r="AC492" s="30"/>
      <c r="AD492" s="30"/>
      <c r="AE492" s="30"/>
      <c r="AF492" s="30"/>
      <c r="AG492" s="48"/>
      <c r="AH492" s="120"/>
      <c r="AI492" s="23" t="s">
        <v>53</v>
      </c>
      <c r="AJ492" s="23"/>
      <c r="AK492" s="21"/>
      <c r="AL492" s="21"/>
      <c r="AM492" s="23"/>
      <c r="AN492" s="1"/>
      <c r="AO492" s="1"/>
    </row>
    <row r="493" spans="1:41" s="13" customFormat="1" ht="15.6" outlineLevel="2" x14ac:dyDescent="0.25">
      <c r="A493" s="36"/>
      <c r="B493" s="32">
        <v>5902120173891</v>
      </c>
      <c r="C493" s="540" t="s">
        <v>2230</v>
      </c>
      <c r="D493" s="16"/>
      <c r="E493" s="265" t="s">
        <v>2218</v>
      </c>
      <c r="F493" s="221" t="s">
        <v>968</v>
      </c>
      <c r="G493" s="201"/>
      <c r="H493" s="201"/>
      <c r="I493" s="201"/>
      <c r="J493" s="200">
        <v>1</v>
      </c>
      <c r="K493" s="218" t="s">
        <v>101</v>
      </c>
      <c r="L493" s="18">
        <v>6</v>
      </c>
      <c r="M493" s="216" t="s">
        <v>101</v>
      </c>
      <c r="N493" s="18"/>
      <c r="O493" s="216"/>
      <c r="P493" s="216"/>
      <c r="Q493" s="218"/>
      <c r="R493" s="18">
        <f t="shared" si="137"/>
        <v>2283.6000000000004</v>
      </c>
      <c r="S493" s="77">
        <v>380.6</v>
      </c>
      <c r="T493" s="77">
        <f t="shared" si="138"/>
        <v>2763.1560000000004</v>
      </c>
      <c r="U493" s="77">
        <f t="shared" si="139"/>
        <v>460.52600000000001</v>
      </c>
      <c r="V493" s="151">
        <v>0</v>
      </c>
      <c r="W493" s="47">
        <f t="shared" si="140"/>
        <v>2283.6000000000004</v>
      </c>
      <c r="X493" s="495">
        <f t="shared" si="141"/>
        <v>380.6</v>
      </c>
      <c r="Y493" s="513">
        <v>177</v>
      </c>
      <c r="Z493" s="30"/>
      <c r="AA493" s="30"/>
      <c r="AB493" s="30"/>
      <c r="AC493" s="30"/>
      <c r="AD493" s="30"/>
      <c r="AE493" s="30"/>
      <c r="AF493" s="30"/>
      <c r="AG493" s="48"/>
      <c r="AH493" s="120"/>
      <c r="AI493" s="23" t="s">
        <v>53</v>
      </c>
      <c r="AJ493" s="23"/>
      <c r="AK493" s="21"/>
      <c r="AL493" s="21"/>
      <c r="AM493" s="23"/>
      <c r="AN493" s="1"/>
      <c r="AO493" s="1"/>
    </row>
    <row r="494" spans="1:41" s="13" customFormat="1" ht="15.6" outlineLevel="2" x14ac:dyDescent="0.25">
      <c r="A494" s="36"/>
      <c r="B494" s="32">
        <v>8594214430668</v>
      </c>
      <c r="C494" s="540" t="s">
        <v>2240</v>
      </c>
      <c r="D494" s="16"/>
      <c r="E494" s="273" t="s">
        <v>2219</v>
      </c>
      <c r="F494" s="221" t="s">
        <v>968</v>
      </c>
      <c r="G494" s="201"/>
      <c r="H494" s="201" t="s">
        <v>2232</v>
      </c>
      <c r="I494" s="201"/>
      <c r="J494" s="200">
        <v>1</v>
      </c>
      <c r="K494" s="218" t="s">
        <v>101</v>
      </c>
      <c r="L494" s="18">
        <v>96</v>
      </c>
      <c r="M494" s="216" t="s">
        <v>101</v>
      </c>
      <c r="N494" s="18"/>
      <c r="O494" s="216"/>
      <c r="P494" s="216"/>
      <c r="Q494" s="218"/>
      <c r="R494" s="18">
        <f t="shared" si="137"/>
        <v>27244.800000000003</v>
      </c>
      <c r="S494" s="77">
        <v>283.8</v>
      </c>
      <c r="T494" s="77">
        <f t="shared" si="138"/>
        <v>32966.208000000006</v>
      </c>
      <c r="U494" s="77">
        <f t="shared" si="139"/>
        <v>343.39800000000002</v>
      </c>
      <c r="V494" s="151">
        <v>0</v>
      </c>
      <c r="W494" s="47">
        <f t="shared" si="140"/>
        <v>27244.800000000003</v>
      </c>
      <c r="X494" s="495">
        <f t="shared" si="141"/>
        <v>283.8</v>
      </c>
      <c r="Y494" s="513">
        <v>132</v>
      </c>
      <c r="Z494" s="30"/>
      <c r="AA494" s="30"/>
      <c r="AB494" s="30"/>
      <c r="AC494" s="30"/>
      <c r="AD494" s="30"/>
      <c r="AE494" s="30"/>
      <c r="AF494" s="30"/>
      <c r="AG494" s="48"/>
      <c r="AH494" s="120"/>
      <c r="AI494" s="23" t="s">
        <v>53</v>
      </c>
      <c r="AJ494" s="23"/>
      <c r="AK494" s="21"/>
      <c r="AL494" s="21"/>
      <c r="AM494" s="23"/>
      <c r="AN494" s="1"/>
      <c r="AO494" s="1"/>
    </row>
    <row r="495" spans="1:41" s="13" customFormat="1" ht="15.6" outlineLevel="2" x14ac:dyDescent="0.25">
      <c r="A495" s="36"/>
      <c r="B495" s="32">
        <v>8594214430323</v>
      </c>
      <c r="C495" s="540" t="s">
        <v>2241</v>
      </c>
      <c r="D495" s="16"/>
      <c r="E495" s="273" t="s">
        <v>2220</v>
      </c>
      <c r="F495" s="221" t="s">
        <v>2268</v>
      </c>
      <c r="G495" s="201"/>
      <c r="H495" s="201" t="s">
        <v>2233</v>
      </c>
      <c r="I495" s="201"/>
      <c r="J495" s="200">
        <v>1</v>
      </c>
      <c r="K495" s="218" t="s">
        <v>101</v>
      </c>
      <c r="L495" s="18">
        <v>72</v>
      </c>
      <c r="M495" s="216" t="s">
        <v>101</v>
      </c>
      <c r="N495" s="18"/>
      <c r="O495" s="216"/>
      <c r="P495" s="216"/>
      <c r="Q495" s="218"/>
      <c r="R495" s="18">
        <f t="shared" si="137"/>
        <v>23839.200000000001</v>
      </c>
      <c r="S495" s="77">
        <v>331.1</v>
      </c>
      <c r="T495" s="77">
        <f t="shared" ref="T495:T498" si="142">R495*1.21</f>
        <v>28845.432000000001</v>
      </c>
      <c r="U495" s="77">
        <f t="shared" ref="U495:U498" si="143">S495*1.21</f>
        <v>400.63100000000003</v>
      </c>
      <c r="V495" s="151">
        <v>0</v>
      </c>
      <c r="W495" s="47">
        <f t="shared" si="140"/>
        <v>23839.200000000001</v>
      </c>
      <c r="X495" s="495">
        <f t="shared" ref="X495:X498" si="144">S495*(1-V495/100)</f>
        <v>331.1</v>
      </c>
      <c r="Y495" s="513">
        <v>154</v>
      </c>
      <c r="Z495" s="30"/>
      <c r="AA495" s="30"/>
      <c r="AB495" s="30"/>
      <c r="AC495" s="30"/>
      <c r="AD495" s="30"/>
      <c r="AE495" s="30"/>
      <c r="AF495" s="30"/>
      <c r="AG495" s="48"/>
      <c r="AH495" s="120"/>
      <c r="AI495" s="23" t="s">
        <v>53</v>
      </c>
      <c r="AJ495" s="23"/>
      <c r="AK495" s="21"/>
      <c r="AL495" s="21"/>
      <c r="AM495" s="23"/>
      <c r="AN495" s="1"/>
      <c r="AO495" s="1"/>
    </row>
    <row r="496" spans="1:41" s="13" customFormat="1" ht="15.6" outlineLevel="2" x14ac:dyDescent="0.25">
      <c r="A496" s="36"/>
      <c r="B496" s="32" t="s">
        <v>2228</v>
      </c>
      <c r="C496" s="540" t="s">
        <v>2242</v>
      </c>
      <c r="D496" s="16"/>
      <c r="E496" s="273" t="s">
        <v>2221</v>
      </c>
      <c r="F496" s="221" t="s">
        <v>968</v>
      </c>
      <c r="G496" s="201"/>
      <c r="H496" s="201" t="s">
        <v>2234</v>
      </c>
      <c r="I496" s="201"/>
      <c r="J496" s="200">
        <v>1</v>
      </c>
      <c r="K496" s="218" t="s">
        <v>101</v>
      </c>
      <c r="L496" s="18">
        <v>36</v>
      </c>
      <c r="M496" s="216" t="s">
        <v>101</v>
      </c>
      <c r="N496" s="18"/>
      <c r="O496" s="216"/>
      <c r="P496" s="216"/>
      <c r="Q496" s="218"/>
      <c r="R496" s="18">
        <f t="shared" si="137"/>
        <v>17028</v>
      </c>
      <c r="S496" s="77">
        <v>473</v>
      </c>
      <c r="T496" s="77">
        <f t="shared" si="142"/>
        <v>20603.88</v>
      </c>
      <c r="U496" s="77">
        <f t="shared" si="143"/>
        <v>572.32999999999993</v>
      </c>
      <c r="V496" s="151">
        <v>0</v>
      </c>
      <c r="W496" s="47">
        <f t="shared" si="140"/>
        <v>17028</v>
      </c>
      <c r="X496" s="495">
        <f t="shared" si="144"/>
        <v>473</v>
      </c>
      <c r="Y496" s="513">
        <v>220</v>
      </c>
      <c r="Z496" s="30"/>
      <c r="AA496" s="30"/>
      <c r="AB496" s="30"/>
      <c r="AC496" s="30"/>
      <c r="AD496" s="30"/>
      <c r="AE496" s="30"/>
      <c r="AF496" s="30"/>
      <c r="AG496" s="48"/>
      <c r="AH496" s="120"/>
      <c r="AI496" s="23" t="s">
        <v>53</v>
      </c>
      <c r="AJ496" s="23"/>
      <c r="AK496" s="21"/>
      <c r="AL496" s="21"/>
      <c r="AM496" s="23"/>
      <c r="AN496" s="1"/>
      <c r="AO496" s="1"/>
    </row>
    <row r="497" spans="1:41" s="13" customFormat="1" ht="15.6" outlineLevel="2" x14ac:dyDescent="0.25">
      <c r="A497" s="36"/>
      <c r="B497" s="541"/>
      <c r="C497" s="540" t="s">
        <v>2243</v>
      </c>
      <c r="D497" s="16"/>
      <c r="E497" s="273" t="s">
        <v>2222</v>
      </c>
      <c r="F497" s="221" t="s">
        <v>968</v>
      </c>
      <c r="G497" s="201"/>
      <c r="H497" s="201"/>
      <c r="I497" s="201"/>
      <c r="J497" s="200">
        <v>1</v>
      </c>
      <c r="K497" s="218" t="s">
        <v>172</v>
      </c>
      <c r="L497" s="18">
        <v>1</v>
      </c>
      <c r="M497" s="216" t="s">
        <v>172</v>
      </c>
      <c r="N497" s="18"/>
      <c r="O497" s="216"/>
      <c r="P497" s="216"/>
      <c r="Q497" s="218"/>
      <c r="R497" s="18">
        <f t="shared" si="137"/>
        <v>96.8</v>
      </c>
      <c r="S497" s="77">
        <v>96.8</v>
      </c>
      <c r="T497" s="77">
        <f t="shared" si="142"/>
        <v>117.128</v>
      </c>
      <c r="U497" s="77">
        <f t="shared" si="143"/>
        <v>117.128</v>
      </c>
      <c r="V497" s="151">
        <v>0</v>
      </c>
      <c r="W497" s="47">
        <f t="shared" si="140"/>
        <v>96.8</v>
      </c>
      <c r="X497" s="495">
        <f t="shared" si="144"/>
        <v>96.8</v>
      </c>
      <c r="Y497" s="513">
        <v>45</v>
      </c>
      <c r="Z497" s="30"/>
      <c r="AA497" s="30"/>
      <c r="AB497" s="30"/>
      <c r="AC497" s="30"/>
      <c r="AD497" s="30"/>
      <c r="AE497" s="30"/>
      <c r="AF497" s="30"/>
      <c r="AG497" s="48"/>
      <c r="AH497" s="120"/>
      <c r="AI497" s="23" t="s">
        <v>53</v>
      </c>
      <c r="AJ497" s="23"/>
      <c r="AK497" s="21"/>
      <c r="AL497" s="21"/>
      <c r="AM497" s="23"/>
      <c r="AN497" s="1"/>
      <c r="AO497" s="1"/>
    </row>
    <row r="498" spans="1:41" s="13" customFormat="1" ht="15.6" outlineLevel="2" x14ac:dyDescent="0.25">
      <c r="A498" s="36"/>
      <c r="B498" s="541"/>
      <c r="C498" s="540" t="s">
        <v>2244</v>
      </c>
      <c r="D498" s="16"/>
      <c r="E498" s="265" t="s">
        <v>2223</v>
      </c>
      <c r="F498" s="221" t="s">
        <v>968</v>
      </c>
      <c r="G498" s="201"/>
      <c r="H498" s="201"/>
      <c r="I498" s="201"/>
      <c r="J498" s="200">
        <v>1</v>
      </c>
      <c r="K498" s="218" t="s">
        <v>172</v>
      </c>
      <c r="L498" s="18">
        <v>1</v>
      </c>
      <c r="M498" s="216" t="s">
        <v>172</v>
      </c>
      <c r="N498" s="18"/>
      <c r="O498" s="216"/>
      <c r="P498" s="216"/>
      <c r="Q498" s="218"/>
      <c r="R498" s="18">
        <f t="shared" si="137"/>
        <v>96.8</v>
      </c>
      <c r="S498" s="77">
        <v>96.8</v>
      </c>
      <c r="T498" s="77">
        <f t="shared" si="142"/>
        <v>117.128</v>
      </c>
      <c r="U498" s="77">
        <f t="shared" si="143"/>
        <v>117.128</v>
      </c>
      <c r="V498" s="151">
        <v>0</v>
      </c>
      <c r="W498" s="47">
        <f t="shared" si="140"/>
        <v>96.8</v>
      </c>
      <c r="X498" s="495">
        <f t="shared" si="144"/>
        <v>96.8</v>
      </c>
      <c r="Y498" s="513">
        <v>45</v>
      </c>
      <c r="Z498" s="30"/>
      <c r="AA498" s="30"/>
      <c r="AB498" s="30"/>
      <c r="AC498" s="30"/>
      <c r="AD498" s="30"/>
      <c r="AE498" s="30"/>
      <c r="AF498" s="30"/>
      <c r="AG498" s="48"/>
      <c r="AH498" s="120"/>
      <c r="AI498" s="23" t="s">
        <v>53</v>
      </c>
      <c r="AJ498" s="23"/>
      <c r="AK498" s="21"/>
      <c r="AL498" s="21"/>
      <c r="AM498" s="23"/>
      <c r="AN498" s="1"/>
      <c r="AO498" s="1"/>
    </row>
    <row r="499" spans="1:41" s="13" customFormat="1" ht="15.6" outlineLevel="2" x14ac:dyDescent="0.25">
      <c r="A499" s="36"/>
      <c r="B499" s="541"/>
      <c r="C499" s="540" t="s">
        <v>2245</v>
      </c>
      <c r="D499" s="16"/>
      <c r="E499" s="273" t="s">
        <v>2224</v>
      </c>
      <c r="F499" s="221" t="s">
        <v>968</v>
      </c>
      <c r="G499" s="201"/>
      <c r="H499" s="201">
        <v>1500</v>
      </c>
      <c r="I499" s="201"/>
      <c r="J499" s="200">
        <v>1</v>
      </c>
      <c r="K499" s="218" t="s">
        <v>172</v>
      </c>
      <c r="L499" s="18">
        <v>1</v>
      </c>
      <c r="M499" s="216" t="s">
        <v>101</v>
      </c>
      <c r="N499" s="18"/>
      <c r="O499" s="216"/>
      <c r="P499" s="216"/>
      <c r="Q499" s="218"/>
      <c r="R499" s="18">
        <f t="shared" si="137"/>
        <v>131.19999999999999</v>
      </c>
      <c r="S499" s="77">
        <v>131.19999999999999</v>
      </c>
      <c r="T499" s="77">
        <f t="shared" ref="T499:T502" si="145">R499*1.21</f>
        <v>158.75199999999998</v>
      </c>
      <c r="U499" s="77">
        <f t="shared" ref="U499:U502" si="146">S499*1.21</f>
        <v>158.75199999999998</v>
      </c>
      <c r="V499" s="151">
        <v>0</v>
      </c>
      <c r="W499" s="47">
        <f t="shared" si="140"/>
        <v>131.19999999999999</v>
      </c>
      <c r="X499" s="495">
        <f t="shared" ref="X499:X502" si="147">S499*(1-V499/100)</f>
        <v>131.19999999999999</v>
      </c>
      <c r="Y499" s="513">
        <v>61</v>
      </c>
      <c r="Z499" s="30"/>
      <c r="AA499" s="30"/>
      <c r="AB499" s="30"/>
      <c r="AC499" s="30"/>
      <c r="AD499" s="30"/>
      <c r="AE499" s="30"/>
      <c r="AF499" s="30"/>
      <c r="AG499" s="48"/>
      <c r="AH499" s="120"/>
      <c r="AI499" s="23" t="s">
        <v>53</v>
      </c>
      <c r="AJ499" s="23"/>
      <c r="AK499" s="21"/>
      <c r="AL499" s="21"/>
      <c r="AM499" s="23"/>
      <c r="AN499" s="1"/>
      <c r="AO499" s="1"/>
    </row>
    <row r="500" spans="1:41" s="13" customFormat="1" ht="15.6" outlineLevel="2" x14ac:dyDescent="0.25">
      <c r="A500" s="36"/>
      <c r="B500" s="32">
        <v>5902012942253</v>
      </c>
      <c r="C500" s="540" t="s">
        <v>2246</v>
      </c>
      <c r="D500" s="16"/>
      <c r="E500" s="273" t="s">
        <v>2225</v>
      </c>
      <c r="F500" s="221" t="s">
        <v>968</v>
      </c>
      <c r="G500" s="201"/>
      <c r="H500" s="201" t="s">
        <v>2235</v>
      </c>
      <c r="I500" s="201"/>
      <c r="J500" s="200">
        <v>1</v>
      </c>
      <c r="K500" s="218" t="s">
        <v>172</v>
      </c>
      <c r="L500" s="18">
        <v>25</v>
      </c>
      <c r="M500" s="216" t="s">
        <v>172</v>
      </c>
      <c r="N500" s="18"/>
      <c r="O500" s="216"/>
      <c r="P500" s="216"/>
      <c r="Q500" s="218"/>
      <c r="R500" s="18">
        <f t="shared" si="137"/>
        <v>2205</v>
      </c>
      <c r="S500" s="77">
        <v>88.2</v>
      </c>
      <c r="T500" s="77">
        <f t="shared" si="145"/>
        <v>2668.0499999999997</v>
      </c>
      <c r="U500" s="77">
        <f t="shared" si="146"/>
        <v>106.72199999999999</v>
      </c>
      <c r="V500" s="151">
        <v>0</v>
      </c>
      <c r="W500" s="47">
        <f t="shared" si="140"/>
        <v>2205</v>
      </c>
      <c r="X500" s="495">
        <f t="shared" si="147"/>
        <v>88.2</v>
      </c>
      <c r="Y500" s="513">
        <v>41</v>
      </c>
      <c r="Z500" s="30"/>
      <c r="AA500" s="30"/>
      <c r="AB500" s="30"/>
      <c r="AC500" s="30"/>
      <c r="AD500" s="30"/>
      <c r="AE500" s="30"/>
      <c r="AF500" s="30"/>
      <c r="AG500" s="48"/>
      <c r="AH500" s="120"/>
      <c r="AI500" s="23" t="s">
        <v>53</v>
      </c>
      <c r="AJ500" s="23"/>
      <c r="AK500" s="21"/>
      <c r="AL500" s="21"/>
      <c r="AM500" s="23"/>
      <c r="AN500" s="1"/>
      <c r="AO500" s="1"/>
    </row>
    <row r="501" spans="1:41" s="13" customFormat="1" ht="15.6" outlineLevel="2" x14ac:dyDescent="0.25">
      <c r="A501" s="36"/>
      <c r="B501" s="32">
        <v>4038078204309</v>
      </c>
      <c r="C501" s="540" t="s">
        <v>2247</v>
      </c>
      <c r="D501" s="16"/>
      <c r="E501" s="273" t="s">
        <v>2226</v>
      </c>
      <c r="F501" s="221" t="s">
        <v>968</v>
      </c>
      <c r="G501" s="201"/>
      <c r="H501" s="201"/>
      <c r="I501" s="201"/>
      <c r="J501" s="200">
        <v>1</v>
      </c>
      <c r="K501" s="218" t="s">
        <v>101</v>
      </c>
      <c r="L501" s="18">
        <v>1</v>
      </c>
      <c r="M501" s="216" t="s">
        <v>101</v>
      </c>
      <c r="N501" s="18"/>
      <c r="O501" s="216"/>
      <c r="P501" s="216"/>
      <c r="Q501" s="218"/>
      <c r="R501" s="18">
        <f t="shared" si="137"/>
        <v>1098.7</v>
      </c>
      <c r="S501" s="77">
        <v>1098.7</v>
      </c>
      <c r="T501" s="77">
        <f t="shared" si="145"/>
        <v>1329.4269999999999</v>
      </c>
      <c r="U501" s="77">
        <f t="shared" si="146"/>
        <v>1329.4269999999999</v>
      </c>
      <c r="V501" s="151">
        <v>0</v>
      </c>
      <c r="W501" s="47">
        <f t="shared" si="140"/>
        <v>1098.7</v>
      </c>
      <c r="X501" s="495">
        <f t="shared" si="147"/>
        <v>1098.7</v>
      </c>
      <c r="Y501" s="513">
        <v>511</v>
      </c>
      <c r="Z501" s="30"/>
      <c r="AA501" s="30"/>
      <c r="AB501" s="30"/>
      <c r="AC501" s="30"/>
      <c r="AD501" s="30"/>
      <c r="AE501" s="30"/>
      <c r="AF501" s="30"/>
      <c r="AG501" s="48"/>
      <c r="AH501" s="120"/>
      <c r="AI501" s="23" t="s">
        <v>53</v>
      </c>
      <c r="AJ501" s="23"/>
      <c r="AK501" s="21"/>
      <c r="AL501" s="21"/>
      <c r="AM501" s="23"/>
      <c r="AN501" s="1"/>
      <c r="AO501" s="1"/>
    </row>
    <row r="502" spans="1:41" s="13" customFormat="1" ht="15.6" outlineLevel="2" x14ac:dyDescent="0.25">
      <c r="A502" s="36"/>
      <c r="B502" s="32">
        <v>4038078204316</v>
      </c>
      <c r="C502" s="540" t="s">
        <v>2248</v>
      </c>
      <c r="D502" s="16"/>
      <c r="E502" s="265" t="s">
        <v>2227</v>
      </c>
      <c r="F502" s="221" t="s">
        <v>968</v>
      </c>
      <c r="G502" s="201"/>
      <c r="H502" s="201"/>
      <c r="I502" s="201"/>
      <c r="J502" s="200">
        <v>1</v>
      </c>
      <c r="K502" s="218" t="s">
        <v>101</v>
      </c>
      <c r="L502" s="18">
        <v>1</v>
      </c>
      <c r="M502" s="216" t="s">
        <v>101</v>
      </c>
      <c r="N502" s="18"/>
      <c r="O502" s="216"/>
      <c r="P502" s="216"/>
      <c r="Q502" s="218"/>
      <c r="R502" s="18">
        <f t="shared" si="137"/>
        <v>1434.1</v>
      </c>
      <c r="S502" s="77">
        <v>1434.1</v>
      </c>
      <c r="T502" s="77">
        <f t="shared" si="145"/>
        <v>1735.2609999999997</v>
      </c>
      <c r="U502" s="77">
        <f t="shared" si="146"/>
        <v>1735.2609999999997</v>
      </c>
      <c r="V502" s="151">
        <v>0</v>
      </c>
      <c r="W502" s="47">
        <f t="shared" si="140"/>
        <v>1434.1</v>
      </c>
      <c r="X502" s="495">
        <f t="shared" si="147"/>
        <v>1434.1</v>
      </c>
      <c r="Y502" s="513">
        <v>667</v>
      </c>
      <c r="Z502" s="30"/>
      <c r="AA502" s="30"/>
      <c r="AB502" s="30"/>
      <c r="AC502" s="30"/>
      <c r="AD502" s="30"/>
      <c r="AE502" s="30"/>
      <c r="AF502" s="30"/>
      <c r="AG502" s="48"/>
      <c r="AH502" s="120"/>
      <c r="AI502" s="23" t="s">
        <v>53</v>
      </c>
      <c r="AJ502" s="23"/>
      <c r="AK502" s="21"/>
      <c r="AL502" s="21"/>
      <c r="AM502" s="23"/>
      <c r="AN502" s="1"/>
      <c r="AO502" s="1"/>
    </row>
    <row r="503" spans="1:41" s="13" customFormat="1" ht="15.6" outlineLevel="1" x14ac:dyDescent="0.25">
      <c r="A503" s="36"/>
      <c r="B503" s="190" t="s">
        <v>2020</v>
      </c>
      <c r="C503" s="393"/>
      <c r="D503" s="393"/>
      <c r="E503" s="413"/>
      <c r="F503" s="414"/>
      <c r="G503" s="414"/>
      <c r="H503" s="211"/>
      <c r="I503" s="211"/>
      <c r="J503" s="214"/>
      <c r="K503" s="214"/>
      <c r="L503" s="367"/>
      <c r="M503" s="245"/>
      <c r="N503" s="245"/>
      <c r="O503" s="245"/>
      <c r="P503" s="368"/>
      <c r="Q503" s="214"/>
      <c r="R503" s="38"/>
      <c r="S503" s="38"/>
      <c r="T503" s="38"/>
      <c r="U503" s="38"/>
      <c r="V503" s="154"/>
      <c r="W503" s="154"/>
      <c r="X503" s="154"/>
      <c r="Y503" s="38"/>
      <c r="Z503" s="38"/>
      <c r="AA503" s="38"/>
      <c r="AB503" s="38"/>
      <c r="AC503" s="38"/>
      <c r="AD503" s="38"/>
      <c r="AE503" s="38"/>
      <c r="AF503" s="38"/>
      <c r="AG503" s="40"/>
      <c r="AH503" s="215"/>
      <c r="AI503" s="202"/>
      <c r="AJ503" s="202"/>
      <c r="AK503" s="212"/>
      <c r="AL503" s="212"/>
      <c r="AM503" s="213"/>
      <c r="AN503" s="1"/>
      <c r="AO503" s="1"/>
    </row>
    <row r="504" spans="1:41" s="13" customFormat="1" ht="15.6" outlineLevel="2" x14ac:dyDescent="0.25">
      <c r="A504" s="36"/>
      <c r="B504" s="32"/>
      <c r="C504" s="44" t="s">
        <v>2022</v>
      </c>
      <c r="D504" s="16"/>
      <c r="E504" s="265" t="s">
        <v>2023</v>
      </c>
      <c r="F504" s="412"/>
      <c r="G504" s="201"/>
      <c r="H504" s="201" t="s">
        <v>2024</v>
      </c>
      <c r="I504" s="201"/>
      <c r="J504" s="200">
        <v>1</v>
      </c>
      <c r="K504" s="218" t="s">
        <v>172</v>
      </c>
      <c r="L504" s="18">
        <v>155</v>
      </c>
      <c r="M504" s="216" t="s">
        <v>173</v>
      </c>
      <c r="N504" s="18"/>
      <c r="O504" s="216"/>
      <c r="P504" s="216"/>
      <c r="Q504" s="218"/>
      <c r="R504" s="18">
        <f>S504*L504</f>
        <v>5390</v>
      </c>
      <c r="S504" s="77">
        <f>5390/155</f>
        <v>34.774193548387096</v>
      </c>
      <c r="T504" s="77">
        <f t="shared" ref="T504:U504" si="148">R504*1.21</f>
        <v>6521.9</v>
      </c>
      <c r="U504" s="77">
        <f t="shared" si="148"/>
        <v>42.076774193548388</v>
      </c>
      <c r="V504" s="151">
        <v>0</v>
      </c>
      <c r="W504" s="47">
        <f>X504*L504</f>
        <v>5390</v>
      </c>
      <c r="X504" s="495">
        <f t="shared" ref="X504" si="149">S504*(1-V504/100)</f>
        <v>34.774193548387096</v>
      </c>
      <c r="Y504" s="543">
        <v>87.56</v>
      </c>
      <c r="Z504" s="30"/>
      <c r="AA504" s="30"/>
      <c r="AB504" s="30"/>
      <c r="AC504" s="30"/>
      <c r="AD504" s="30"/>
      <c r="AE504" s="30"/>
      <c r="AF504" s="30"/>
      <c r="AG504" s="48"/>
      <c r="AH504" s="120"/>
      <c r="AI504" s="23"/>
      <c r="AJ504" s="23"/>
      <c r="AK504" s="21"/>
      <c r="AL504" s="21"/>
      <c r="AM504" s="23"/>
      <c r="AN504" s="1"/>
      <c r="AO504" s="411" t="s">
        <v>2021</v>
      </c>
    </row>
    <row r="505" spans="1:41" s="13" customFormat="1" ht="36" customHeight="1" x14ac:dyDescent="0.25">
      <c r="A505" s="97"/>
      <c r="B505" s="222" t="s">
        <v>2025</v>
      </c>
      <c r="C505" s="223"/>
      <c r="D505" s="332"/>
      <c r="E505" s="333"/>
      <c r="F505" s="224"/>
      <c r="G505" s="224"/>
      <c r="H505" s="224"/>
      <c r="I505" s="224"/>
      <c r="J505" s="225"/>
      <c r="K505" s="225"/>
      <c r="L505" s="334"/>
      <c r="M505" s="403"/>
      <c r="N505" s="403"/>
      <c r="O505" s="403"/>
      <c r="P505" s="335"/>
      <c r="Q505" s="225"/>
      <c r="R505" s="226"/>
      <c r="S505" s="226"/>
      <c r="T505" s="226"/>
      <c r="U505" s="226"/>
      <c r="V505" s="227"/>
      <c r="W505" s="227"/>
      <c r="X505" s="227"/>
      <c r="Y505" s="227"/>
      <c r="Z505" s="227"/>
      <c r="AA505" s="227"/>
      <c r="AB505" s="227"/>
      <c r="AC505" s="227"/>
      <c r="AD505" s="227"/>
      <c r="AE505" s="227"/>
      <c r="AF505" s="227"/>
      <c r="AG505" s="227"/>
      <c r="AH505" s="228"/>
      <c r="AI505" s="229"/>
      <c r="AJ505" s="229"/>
      <c r="AK505" s="230"/>
      <c r="AL505" s="230"/>
      <c r="AM505" s="231"/>
      <c r="AN505" s="1"/>
      <c r="AO505" s="1"/>
    </row>
    <row r="506" spans="1:41" s="13" customFormat="1" ht="15.6" outlineLevel="1" x14ac:dyDescent="0.25">
      <c r="A506" s="97"/>
      <c r="B506" s="32" t="s">
        <v>2026</v>
      </c>
      <c r="C506" s="44" t="s">
        <v>2027</v>
      </c>
      <c r="D506" s="16"/>
      <c r="E506" s="265" t="s">
        <v>2028</v>
      </c>
      <c r="F506" s="171"/>
      <c r="G506" s="201"/>
      <c r="H506" s="201"/>
      <c r="I506" s="201"/>
      <c r="J506" s="247"/>
      <c r="K506" s="18"/>
      <c r="L506" s="18">
        <v>1</v>
      </c>
      <c r="M506" s="18" t="s">
        <v>2029</v>
      </c>
      <c r="N506" s="18"/>
      <c r="O506" s="18"/>
      <c r="P506" s="216"/>
      <c r="Q506" s="220"/>
      <c r="R506" s="18">
        <f t="shared" ref="R506:R520" si="150">S506*L506</f>
        <v>141.5</v>
      </c>
      <c r="S506" s="77">
        <v>141.5</v>
      </c>
      <c r="T506" s="77">
        <f t="shared" ref="T506:U520" si="151">R506*1.21</f>
        <v>171.215</v>
      </c>
      <c r="U506" s="77">
        <f t="shared" si="151"/>
        <v>171.215</v>
      </c>
      <c r="V506" s="151">
        <v>0</v>
      </c>
      <c r="W506" s="47">
        <f t="shared" ref="W506:W520" si="152">X506*L506</f>
        <v>141.5</v>
      </c>
      <c r="X506" s="48">
        <f t="shared" ref="X506:X520" si="153">S506*(1-V506/100)</f>
        <v>141.5</v>
      </c>
      <c r="Y506" s="543">
        <v>62.79</v>
      </c>
      <c r="Z506" s="72"/>
      <c r="AA506" s="72"/>
      <c r="AB506" s="72"/>
      <c r="AC506" s="72"/>
      <c r="AD506" s="72"/>
      <c r="AE506" s="72"/>
      <c r="AF506" s="72"/>
      <c r="AG506" s="72"/>
      <c r="AH506" s="120"/>
      <c r="AI506" s="23" t="s">
        <v>53</v>
      </c>
      <c r="AJ506" s="23"/>
      <c r="AK506" s="21"/>
      <c r="AL506" s="21"/>
      <c r="AM506" s="23"/>
      <c r="AN506" s="1"/>
      <c r="AO506" s="1"/>
    </row>
    <row r="507" spans="1:41" s="13" customFormat="1" ht="15.6" outlineLevel="1" x14ac:dyDescent="0.25">
      <c r="A507" s="97"/>
      <c r="B507" s="32" t="s">
        <v>2030</v>
      </c>
      <c r="C507" s="44" t="s">
        <v>2031</v>
      </c>
      <c r="D507" s="16"/>
      <c r="E507" s="265" t="s">
        <v>2032</v>
      </c>
      <c r="F507" s="171"/>
      <c r="G507" s="201"/>
      <c r="H507" s="201"/>
      <c r="I507" s="201"/>
      <c r="J507" s="247"/>
      <c r="K507" s="18"/>
      <c r="L507" s="18">
        <v>1</v>
      </c>
      <c r="M507" s="18" t="s">
        <v>2029</v>
      </c>
      <c r="N507" s="18"/>
      <c r="O507" s="18"/>
      <c r="P507" s="216"/>
      <c r="Q507" s="220"/>
      <c r="R507" s="18">
        <f t="shared" si="150"/>
        <v>141.5</v>
      </c>
      <c r="S507" s="77">
        <v>141.5</v>
      </c>
      <c r="T507" s="77">
        <f t="shared" si="151"/>
        <v>171.215</v>
      </c>
      <c r="U507" s="77">
        <f t="shared" si="151"/>
        <v>171.215</v>
      </c>
      <c r="V507" s="151">
        <v>0</v>
      </c>
      <c r="W507" s="47">
        <f t="shared" si="152"/>
        <v>141.5</v>
      </c>
      <c r="X507" s="48">
        <f t="shared" si="153"/>
        <v>141.5</v>
      </c>
      <c r="Y507" s="543">
        <v>62.79</v>
      </c>
      <c r="Z507" s="72"/>
      <c r="AA507" s="72"/>
      <c r="AB507" s="72"/>
      <c r="AC507" s="72"/>
      <c r="AD507" s="72"/>
      <c r="AE507" s="72"/>
      <c r="AF507" s="72"/>
      <c r="AG507" s="72"/>
      <c r="AH507" s="120"/>
      <c r="AI507" s="23" t="s">
        <v>53</v>
      </c>
      <c r="AJ507" s="23"/>
      <c r="AK507" s="21"/>
      <c r="AL507" s="21"/>
      <c r="AM507" s="23"/>
      <c r="AN507" s="1"/>
      <c r="AO507" s="1"/>
    </row>
    <row r="508" spans="1:41" s="13" customFormat="1" ht="15.6" outlineLevel="1" x14ac:dyDescent="0.25">
      <c r="A508" s="97"/>
      <c r="B508" s="32" t="s">
        <v>2033</v>
      </c>
      <c r="C508" s="44" t="s">
        <v>2034</v>
      </c>
      <c r="D508" s="16"/>
      <c r="E508" s="265" t="s">
        <v>2035</v>
      </c>
      <c r="F508" s="171"/>
      <c r="G508" s="201"/>
      <c r="H508" s="201"/>
      <c r="I508" s="201"/>
      <c r="J508" s="247"/>
      <c r="K508" s="18"/>
      <c r="L508" s="18">
        <v>1</v>
      </c>
      <c r="M508" s="18" t="s">
        <v>2029</v>
      </c>
      <c r="N508" s="18"/>
      <c r="O508" s="18"/>
      <c r="P508" s="216"/>
      <c r="Q508" s="220"/>
      <c r="R508" s="18">
        <f t="shared" si="150"/>
        <v>141.5</v>
      </c>
      <c r="S508" s="77">
        <v>141.5</v>
      </c>
      <c r="T508" s="77">
        <f t="shared" si="151"/>
        <v>171.215</v>
      </c>
      <c r="U508" s="77">
        <f t="shared" si="151"/>
        <v>171.215</v>
      </c>
      <c r="V508" s="151">
        <v>0</v>
      </c>
      <c r="W508" s="47">
        <f t="shared" si="152"/>
        <v>141.5</v>
      </c>
      <c r="X508" s="48">
        <f t="shared" si="153"/>
        <v>141.5</v>
      </c>
      <c r="Y508" s="543">
        <v>62.79</v>
      </c>
      <c r="Z508" s="72"/>
      <c r="AA508" s="72"/>
      <c r="AB508" s="72"/>
      <c r="AC508" s="72"/>
      <c r="AD508" s="72"/>
      <c r="AE508" s="72"/>
      <c r="AF508" s="72"/>
      <c r="AG508" s="72"/>
      <c r="AH508" s="120"/>
      <c r="AI508" s="23" t="s">
        <v>53</v>
      </c>
      <c r="AJ508" s="23"/>
      <c r="AK508" s="21"/>
      <c r="AL508" s="21"/>
      <c r="AM508" s="23"/>
      <c r="AN508" s="1"/>
      <c r="AO508" s="1"/>
    </row>
    <row r="509" spans="1:41" s="13" customFormat="1" ht="15.6" outlineLevel="1" x14ac:dyDescent="0.25">
      <c r="A509" s="97"/>
      <c r="B509" s="32" t="s">
        <v>2036</v>
      </c>
      <c r="C509" s="44" t="s">
        <v>2037</v>
      </c>
      <c r="D509" s="16"/>
      <c r="E509" s="265" t="s">
        <v>2038</v>
      </c>
      <c r="F509" s="171"/>
      <c r="G509" s="201"/>
      <c r="H509" s="201">
        <v>2000</v>
      </c>
      <c r="I509" s="201"/>
      <c r="J509" s="247">
        <v>1</v>
      </c>
      <c r="K509" s="18" t="s">
        <v>172</v>
      </c>
      <c r="L509" s="18">
        <v>1</v>
      </c>
      <c r="M509" s="18" t="s">
        <v>101</v>
      </c>
      <c r="N509" s="18"/>
      <c r="O509" s="18"/>
      <c r="P509" s="216"/>
      <c r="Q509" s="219"/>
      <c r="R509" s="18">
        <f t="shared" si="150"/>
        <v>187.2</v>
      </c>
      <c r="S509" s="77">
        <v>187.2</v>
      </c>
      <c r="T509" s="77">
        <f t="shared" si="151"/>
        <v>226.51199999999997</v>
      </c>
      <c r="U509" s="77">
        <f t="shared" si="151"/>
        <v>226.51199999999997</v>
      </c>
      <c r="V509" s="151">
        <v>0</v>
      </c>
      <c r="W509" s="47">
        <f t="shared" si="152"/>
        <v>187.2</v>
      </c>
      <c r="X509" s="48">
        <f t="shared" si="153"/>
        <v>187.2</v>
      </c>
      <c r="Y509" s="543">
        <v>68.95</v>
      </c>
      <c r="Z509" s="72"/>
      <c r="AA509" s="72"/>
      <c r="AB509" s="72"/>
      <c r="AC509" s="72"/>
      <c r="AD509" s="72"/>
      <c r="AE509" s="72"/>
      <c r="AF509" s="72"/>
      <c r="AG509" s="72"/>
      <c r="AH509" s="120"/>
      <c r="AI509" s="23" t="s">
        <v>53</v>
      </c>
      <c r="AJ509" s="23"/>
      <c r="AK509" s="21"/>
      <c r="AL509" s="21"/>
      <c r="AM509" s="23"/>
      <c r="AN509" s="1"/>
      <c r="AO509" s="1"/>
    </row>
    <row r="510" spans="1:41" s="13" customFormat="1" ht="15.6" outlineLevel="1" x14ac:dyDescent="0.25">
      <c r="A510" s="97"/>
      <c r="B510" s="32" t="s">
        <v>2039</v>
      </c>
      <c r="C510" s="44" t="s">
        <v>2040</v>
      </c>
      <c r="D510" s="16"/>
      <c r="E510" s="265" t="s">
        <v>2041</v>
      </c>
      <c r="F510" s="171"/>
      <c r="G510" s="201"/>
      <c r="H510" s="201">
        <v>2000</v>
      </c>
      <c r="I510" s="201"/>
      <c r="J510" s="247">
        <v>1</v>
      </c>
      <c r="K510" s="18" t="s">
        <v>172</v>
      </c>
      <c r="L510" s="18">
        <v>1</v>
      </c>
      <c r="M510" s="18" t="s">
        <v>101</v>
      </c>
      <c r="N510" s="18"/>
      <c r="O510" s="18"/>
      <c r="P510" s="216"/>
      <c r="Q510" s="219"/>
      <c r="R510" s="18">
        <f t="shared" si="150"/>
        <v>187.2</v>
      </c>
      <c r="S510" s="77">
        <v>187.2</v>
      </c>
      <c r="T510" s="77">
        <f t="shared" si="151"/>
        <v>226.51199999999997</v>
      </c>
      <c r="U510" s="77">
        <f t="shared" si="151"/>
        <v>226.51199999999997</v>
      </c>
      <c r="V510" s="151">
        <v>0</v>
      </c>
      <c r="W510" s="47">
        <f t="shared" si="152"/>
        <v>187.2</v>
      </c>
      <c r="X510" s="48">
        <f t="shared" si="153"/>
        <v>187.2</v>
      </c>
      <c r="Y510" s="543">
        <v>68.95</v>
      </c>
      <c r="Z510" s="72"/>
      <c r="AA510" s="72"/>
      <c r="AB510" s="72"/>
      <c r="AC510" s="72"/>
      <c r="AD510" s="72"/>
      <c r="AE510" s="72"/>
      <c r="AF510" s="72"/>
      <c r="AG510" s="72"/>
      <c r="AH510" s="120"/>
      <c r="AI510" s="23" t="s">
        <v>53</v>
      </c>
      <c r="AJ510" s="23"/>
      <c r="AK510" s="21"/>
      <c r="AL510" s="21"/>
      <c r="AM510" s="23"/>
      <c r="AN510" s="1"/>
      <c r="AO510" s="1"/>
    </row>
    <row r="511" spans="1:41" s="13" customFormat="1" ht="15.6" customHeight="1" outlineLevel="1" x14ac:dyDescent="0.25">
      <c r="A511" s="97"/>
      <c r="B511" s="32" t="s">
        <v>2042</v>
      </c>
      <c r="C511" s="44" t="s">
        <v>2043</v>
      </c>
      <c r="D511" s="16"/>
      <c r="E511" s="265" t="s">
        <v>2044</v>
      </c>
      <c r="F511" s="171"/>
      <c r="G511" s="201"/>
      <c r="H511" s="201">
        <v>2000</v>
      </c>
      <c r="I511" s="201"/>
      <c r="J511" s="247">
        <v>1</v>
      </c>
      <c r="K511" s="18" t="s">
        <v>172</v>
      </c>
      <c r="L511" s="18">
        <v>1</v>
      </c>
      <c r="M511" s="18" t="s">
        <v>101</v>
      </c>
      <c r="N511" s="18"/>
      <c r="O511" s="18"/>
      <c r="P511" s="216"/>
      <c r="Q511" s="219"/>
      <c r="R511" s="18">
        <f t="shared" si="150"/>
        <v>187.2</v>
      </c>
      <c r="S511" s="77">
        <v>187.2</v>
      </c>
      <c r="T511" s="77">
        <f t="shared" si="151"/>
        <v>226.51199999999997</v>
      </c>
      <c r="U511" s="77">
        <f t="shared" si="151"/>
        <v>226.51199999999997</v>
      </c>
      <c r="V511" s="151">
        <v>0</v>
      </c>
      <c r="W511" s="47">
        <f t="shared" si="152"/>
        <v>187.2</v>
      </c>
      <c r="X511" s="48">
        <f t="shared" si="153"/>
        <v>187.2</v>
      </c>
      <c r="Y511" s="543">
        <v>68.95</v>
      </c>
      <c r="Z511" s="72"/>
      <c r="AA511" s="72"/>
      <c r="AB511" s="72"/>
      <c r="AC511" s="72"/>
      <c r="AD511" s="72"/>
      <c r="AE511" s="72"/>
      <c r="AF511" s="72"/>
      <c r="AG511" s="72"/>
      <c r="AH511" s="120"/>
      <c r="AI511" s="23" t="s">
        <v>53</v>
      </c>
      <c r="AJ511" s="23"/>
      <c r="AK511" s="21"/>
      <c r="AL511" s="21"/>
      <c r="AM511" s="23"/>
      <c r="AN511" s="1"/>
      <c r="AO511" s="1"/>
    </row>
    <row r="512" spans="1:41" s="13" customFormat="1" ht="15.6" customHeight="1" outlineLevel="1" x14ac:dyDescent="0.25">
      <c r="A512" s="97"/>
      <c r="B512" s="32" t="s">
        <v>2045</v>
      </c>
      <c r="C512" s="44" t="s">
        <v>2046</v>
      </c>
      <c r="D512" s="16"/>
      <c r="E512" s="265" t="s">
        <v>2047</v>
      </c>
      <c r="F512" s="171"/>
      <c r="G512" s="201"/>
      <c r="H512" s="201">
        <v>2000</v>
      </c>
      <c r="I512" s="201"/>
      <c r="J512" s="247">
        <v>1</v>
      </c>
      <c r="K512" s="18" t="s">
        <v>172</v>
      </c>
      <c r="L512" s="18">
        <v>1</v>
      </c>
      <c r="M512" s="18" t="s">
        <v>101</v>
      </c>
      <c r="N512" s="18"/>
      <c r="O512" s="18"/>
      <c r="P512" s="216"/>
      <c r="Q512" s="219"/>
      <c r="R512" s="18">
        <f t="shared" si="150"/>
        <v>193.6</v>
      </c>
      <c r="S512" s="77">
        <v>193.6</v>
      </c>
      <c r="T512" s="77">
        <f t="shared" si="151"/>
        <v>234.256</v>
      </c>
      <c r="U512" s="77">
        <f t="shared" si="151"/>
        <v>234.256</v>
      </c>
      <c r="V512" s="151">
        <v>0</v>
      </c>
      <c r="W512" s="47">
        <f t="shared" si="152"/>
        <v>193.6</v>
      </c>
      <c r="X512" s="48">
        <f t="shared" si="153"/>
        <v>193.6</v>
      </c>
      <c r="Y512" s="543">
        <v>71.66</v>
      </c>
      <c r="Z512" s="72"/>
      <c r="AA512" s="72"/>
      <c r="AB512" s="72"/>
      <c r="AC512" s="72"/>
      <c r="AD512" s="72"/>
      <c r="AE512" s="72"/>
      <c r="AF512" s="72"/>
      <c r="AG512" s="72"/>
      <c r="AH512" s="120"/>
      <c r="AI512" s="23" t="s">
        <v>53</v>
      </c>
      <c r="AJ512" s="23"/>
      <c r="AK512" s="21"/>
      <c r="AL512" s="21"/>
      <c r="AM512" s="23"/>
      <c r="AN512" s="1"/>
      <c r="AO512" s="1"/>
    </row>
    <row r="513" spans="1:41" s="13" customFormat="1" ht="15.6" customHeight="1" outlineLevel="1" x14ac:dyDescent="0.25">
      <c r="A513" s="97"/>
      <c r="B513" s="32" t="s">
        <v>2048</v>
      </c>
      <c r="C513" s="44" t="s">
        <v>2049</v>
      </c>
      <c r="D513" s="16"/>
      <c r="E513" s="265" t="s">
        <v>2050</v>
      </c>
      <c r="F513" s="171"/>
      <c r="G513" s="201"/>
      <c r="H513" s="201">
        <v>2000</v>
      </c>
      <c r="I513" s="201"/>
      <c r="J513" s="247">
        <v>1</v>
      </c>
      <c r="K513" s="18" t="s">
        <v>172</v>
      </c>
      <c r="L513" s="18">
        <v>1</v>
      </c>
      <c r="M513" s="18" t="s">
        <v>101</v>
      </c>
      <c r="N513" s="18"/>
      <c r="O513" s="18"/>
      <c r="P513" s="216"/>
      <c r="Q513" s="219"/>
      <c r="R513" s="18">
        <f t="shared" si="150"/>
        <v>193.6</v>
      </c>
      <c r="S513" s="77">
        <v>193.6</v>
      </c>
      <c r="T513" s="77">
        <f t="shared" si="151"/>
        <v>234.256</v>
      </c>
      <c r="U513" s="77">
        <f t="shared" si="151"/>
        <v>234.256</v>
      </c>
      <c r="V513" s="151">
        <v>0</v>
      </c>
      <c r="W513" s="47">
        <f t="shared" si="152"/>
        <v>193.6</v>
      </c>
      <c r="X513" s="48">
        <f t="shared" si="153"/>
        <v>193.6</v>
      </c>
      <c r="Y513" s="543">
        <v>71.66</v>
      </c>
      <c r="Z513" s="72"/>
      <c r="AA513" s="72"/>
      <c r="AB513" s="72"/>
      <c r="AC513" s="72"/>
      <c r="AD513" s="72"/>
      <c r="AE513" s="72"/>
      <c r="AF513" s="72"/>
      <c r="AG513" s="72"/>
      <c r="AH513" s="120"/>
      <c r="AI513" s="23" t="s">
        <v>53</v>
      </c>
      <c r="AJ513" s="23"/>
      <c r="AK513" s="21"/>
      <c r="AL513" s="21"/>
      <c r="AM513" s="23"/>
      <c r="AN513" s="1"/>
      <c r="AO513" s="1"/>
    </row>
    <row r="514" spans="1:41" s="13" customFormat="1" ht="15.6" customHeight="1" outlineLevel="1" x14ac:dyDescent="0.25">
      <c r="A514" s="97"/>
      <c r="B514" s="32" t="s">
        <v>2051</v>
      </c>
      <c r="C514" s="44" t="s">
        <v>2052</v>
      </c>
      <c r="D514" s="16"/>
      <c r="E514" s="265" t="s">
        <v>2053</v>
      </c>
      <c r="F514" s="171"/>
      <c r="G514" s="201"/>
      <c r="H514" s="201">
        <v>2000</v>
      </c>
      <c r="I514" s="201"/>
      <c r="J514" s="247">
        <v>1</v>
      </c>
      <c r="K514" s="18" t="s">
        <v>172</v>
      </c>
      <c r="L514" s="18">
        <v>1</v>
      </c>
      <c r="M514" s="18" t="s">
        <v>101</v>
      </c>
      <c r="N514" s="18"/>
      <c r="O514" s="18"/>
      <c r="P514" s="216"/>
      <c r="Q514" s="219"/>
      <c r="R514" s="18">
        <f t="shared" si="150"/>
        <v>193.6</v>
      </c>
      <c r="S514" s="77">
        <v>193.6</v>
      </c>
      <c r="T514" s="77">
        <f t="shared" si="151"/>
        <v>234.256</v>
      </c>
      <c r="U514" s="77">
        <f t="shared" si="151"/>
        <v>234.256</v>
      </c>
      <c r="V514" s="151">
        <v>0</v>
      </c>
      <c r="W514" s="47">
        <f t="shared" si="152"/>
        <v>193.6</v>
      </c>
      <c r="X514" s="48">
        <f t="shared" si="153"/>
        <v>193.6</v>
      </c>
      <c r="Y514" s="543">
        <v>71.66</v>
      </c>
      <c r="Z514" s="72"/>
      <c r="AA514" s="72"/>
      <c r="AB514" s="72"/>
      <c r="AC514" s="72"/>
      <c r="AD514" s="72"/>
      <c r="AE514" s="72"/>
      <c r="AF514" s="72"/>
      <c r="AG514" s="72"/>
      <c r="AH514" s="120"/>
      <c r="AI514" s="23" t="s">
        <v>53</v>
      </c>
      <c r="AJ514" s="23"/>
      <c r="AK514" s="21"/>
      <c r="AL514" s="21"/>
      <c r="AM514" s="23"/>
      <c r="AN514" s="1"/>
      <c r="AO514" s="1"/>
    </row>
    <row r="515" spans="1:41" s="13" customFormat="1" ht="15.6" customHeight="1" outlineLevel="1" x14ac:dyDescent="0.25">
      <c r="A515" s="97"/>
      <c r="B515" s="32" t="s">
        <v>2054</v>
      </c>
      <c r="C515" s="44" t="s">
        <v>2055</v>
      </c>
      <c r="D515" s="16"/>
      <c r="E515" s="265" t="s">
        <v>2056</v>
      </c>
      <c r="F515" s="171"/>
      <c r="G515" s="201"/>
      <c r="H515" s="201"/>
      <c r="I515" s="201"/>
      <c r="J515" s="247">
        <v>1</v>
      </c>
      <c r="K515" s="18" t="s">
        <v>101</v>
      </c>
      <c r="L515" s="18">
        <v>1</v>
      </c>
      <c r="M515" s="18" t="s">
        <v>101</v>
      </c>
      <c r="N515" s="18"/>
      <c r="O515" s="18"/>
      <c r="P515" s="216"/>
      <c r="Q515" s="219"/>
      <c r="R515" s="18">
        <f t="shared" si="150"/>
        <v>26.6</v>
      </c>
      <c r="S515" s="77">
        <v>26.6</v>
      </c>
      <c r="T515" s="77">
        <f t="shared" si="151"/>
        <v>32.186</v>
      </c>
      <c r="U515" s="77">
        <f t="shared" si="151"/>
        <v>32.186</v>
      </c>
      <c r="V515" s="151">
        <v>0</v>
      </c>
      <c r="W515" s="47">
        <f t="shared" si="152"/>
        <v>26.6</v>
      </c>
      <c r="X515" s="48">
        <f t="shared" si="153"/>
        <v>26.6</v>
      </c>
      <c r="Y515" s="543">
        <v>11.78</v>
      </c>
      <c r="Z515" s="72"/>
      <c r="AA515" s="72"/>
      <c r="AB515" s="72"/>
      <c r="AC515" s="72"/>
      <c r="AD515" s="72"/>
      <c r="AE515" s="72"/>
      <c r="AF515" s="72"/>
      <c r="AG515" s="72"/>
      <c r="AH515" s="120"/>
      <c r="AI515" s="23" t="s">
        <v>53</v>
      </c>
      <c r="AJ515" s="23"/>
      <c r="AK515" s="21"/>
      <c r="AL515" s="21"/>
      <c r="AM515" s="23"/>
      <c r="AN515" s="1"/>
      <c r="AO515" s="1"/>
    </row>
    <row r="516" spans="1:41" s="13" customFormat="1" ht="15.6" customHeight="1" outlineLevel="1" x14ac:dyDescent="0.25">
      <c r="A516" s="97"/>
      <c r="B516" s="32" t="s">
        <v>2057</v>
      </c>
      <c r="C516" s="44" t="s">
        <v>2058</v>
      </c>
      <c r="D516" s="16"/>
      <c r="E516" s="265" t="s">
        <v>2059</v>
      </c>
      <c r="F516" s="171"/>
      <c r="G516" s="201"/>
      <c r="H516" s="201"/>
      <c r="I516" s="201"/>
      <c r="J516" s="247">
        <v>1</v>
      </c>
      <c r="K516" s="18" t="s">
        <v>101</v>
      </c>
      <c r="L516" s="18">
        <v>1</v>
      </c>
      <c r="M516" s="18" t="s">
        <v>101</v>
      </c>
      <c r="N516" s="18"/>
      <c r="O516" s="18"/>
      <c r="P516" s="216"/>
      <c r="Q516" s="219"/>
      <c r="R516" s="18">
        <f t="shared" si="150"/>
        <v>26.6</v>
      </c>
      <c r="S516" s="77">
        <v>26.6</v>
      </c>
      <c r="T516" s="77">
        <f t="shared" si="151"/>
        <v>32.186</v>
      </c>
      <c r="U516" s="77">
        <f t="shared" si="151"/>
        <v>32.186</v>
      </c>
      <c r="V516" s="151">
        <v>0</v>
      </c>
      <c r="W516" s="47">
        <f t="shared" si="152"/>
        <v>26.6</v>
      </c>
      <c r="X516" s="48">
        <f t="shared" si="153"/>
        <v>26.6</v>
      </c>
      <c r="Y516" s="543">
        <v>11.78</v>
      </c>
      <c r="Z516" s="72"/>
      <c r="AA516" s="72"/>
      <c r="AB516" s="72"/>
      <c r="AC516" s="72"/>
      <c r="AD516" s="72"/>
      <c r="AE516" s="72"/>
      <c r="AF516" s="72"/>
      <c r="AG516" s="72"/>
      <c r="AH516" s="120"/>
      <c r="AI516" s="23" t="s">
        <v>53</v>
      </c>
      <c r="AJ516" s="23"/>
      <c r="AK516" s="21"/>
      <c r="AL516" s="21"/>
      <c r="AM516" s="23"/>
      <c r="AN516" s="1"/>
      <c r="AO516" s="1"/>
    </row>
    <row r="517" spans="1:41" s="13" customFormat="1" ht="15.6" customHeight="1" outlineLevel="1" x14ac:dyDescent="0.25">
      <c r="A517" s="97"/>
      <c r="B517" s="32" t="s">
        <v>2060</v>
      </c>
      <c r="C517" s="44" t="s">
        <v>2061</v>
      </c>
      <c r="D517" s="16"/>
      <c r="E517" s="265" t="s">
        <v>2062</v>
      </c>
      <c r="F517" s="171"/>
      <c r="G517" s="201"/>
      <c r="H517" s="201"/>
      <c r="I517" s="201"/>
      <c r="J517" s="247">
        <v>1</v>
      </c>
      <c r="K517" s="18" t="s">
        <v>101</v>
      </c>
      <c r="L517" s="18">
        <v>1</v>
      </c>
      <c r="M517" s="18" t="s">
        <v>101</v>
      </c>
      <c r="N517" s="18"/>
      <c r="O517" s="18"/>
      <c r="P517" s="216"/>
      <c r="Q517" s="219"/>
      <c r="R517" s="18">
        <f t="shared" si="150"/>
        <v>26.6</v>
      </c>
      <c r="S517" s="77">
        <v>26.6</v>
      </c>
      <c r="T517" s="77">
        <f t="shared" si="151"/>
        <v>32.186</v>
      </c>
      <c r="U517" s="77">
        <f t="shared" si="151"/>
        <v>32.186</v>
      </c>
      <c r="V517" s="151">
        <v>0</v>
      </c>
      <c r="W517" s="47">
        <f t="shared" si="152"/>
        <v>26.6</v>
      </c>
      <c r="X517" s="48">
        <f t="shared" si="153"/>
        <v>26.6</v>
      </c>
      <c r="Y517" s="543">
        <v>11.78</v>
      </c>
      <c r="Z517" s="72"/>
      <c r="AA517" s="72"/>
      <c r="AB517" s="72"/>
      <c r="AC517" s="72"/>
      <c r="AD517" s="72"/>
      <c r="AE517" s="72"/>
      <c r="AF517" s="72"/>
      <c r="AG517" s="72"/>
      <c r="AH517" s="120"/>
      <c r="AI517" s="23" t="s">
        <v>53</v>
      </c>
      <c r="AJ517" s="23"/>
      <c r="AK517" s="21"/>
      <c r="AL517" s="21"/>
      <c r="AM517" s="23"/>
      <c r="AN517" s="1"/>
      <c r="AO517" s="1"/>
    </row>
    <row r="518" spans="1:41" s="13" customFormat="1" ht="15.6" customHeight="1" outlineLevel="1" x14ac:dyDescent="0.25">
      <c r="A518" s="97"/>
      <c r="B518" s="32">
        <v>8594065314933</v>
      </c>
      <c r="C518" s="44" t="s">
        <v>2063</v>
      </c>
      <c r="D518" s="16"/>
      <c r="E518" s="265" t="s">
        <v>2064</v>
      </c>
      <c r="F518" s="171"/>
      <c r="G518" s="201"/>
      <c r="H518" s="201">
        <v>2000</v>
      </c>
      <c r="I518" s="201"/>
      <c r="J518" s="247">
        <v>1</v>
      </c>
      <c r="K518" s="18" t="s">
        <v>172</v>
      </c>
      <c r="L518" s="18">
        <v>1</v>
      </c>
      <c r="M518" s="18" t="s">
        <v>101</v>
      </c>
      <c r="N518" s="18"/>
      <c r="O518" s="18"/>
      <c r="P518" s="216"/>
      <c r="Q518" s="219"/>
      <c r="R518" s="18">
        <f t="shared" si="150"/>
        <v>374.5</v>
      </c>
      <c r="S518" s="77">
        <v>374.5</v>
      </c>
      <c r="T518" s="77">
        <f t="shared" si="151"/>
        <v>453.14499999999998</v>
      </c>
      <c r="U518" s="77">
        <f t="shared" si="151"/>
        <v>453.14499999999998</v>
      </c>
      <c r="V518" s="151">
        <v>0</v>
      </c>
      <c r="W518" s="47">
        <f t="shared" si="152"/>
        <v>374.5</v>
      </c>
      <c r="X518" s="48">
        <f t="shared" si="153"/>
        <v>374.5</v>
      </c>
      <c r="Y518" s="543">
        <v>168.68</v>
      </c>
      <c r="Z518" s="72"/>
      <c r="AA518" s="72"/>
      <c r="AB518" s="72"/>
      <c r="AC518" s="72"/>
      <c r="AD518" s="72"/>
      <c r="AE518" s="72"/>
      <c r="AF518" s="72"/>
      <c r="AG518" s="72"/>
      <c r="AH518" s="120"/>
      <c r="AI518" s="23"/>
      <c r="AJ518" s="23"/>
      <c r="AK518" s="21"/>
      <c r="AL518" s="21"/>
      <c r="AM518" s="23"/>
      <c r="AN518" s="1"/>
      <c r="AO518" s="1"/>
    </row>
    <row r="519" spans="1:41" s="13" customFormat="1" ht="15.6" customHeight="1" outlineLevel="1" x14ac:dyDescent="0.25">
      <c r="A519" s="97"/>
      <c r="B519" s="32">
        <v>8594065314926</v>
      </c>
      <c r="C519" s="44" t="s">
        <v>2065</v>
      </c>
      <c r="D519" s="16"/>
      <c r="E519" s="265" t="s">
        <v>2066</v>
      </c>
      <c r="F519" s="171"/>
      <c r="G519" s="201"/>
      <c r="H519" s="201" t="s">
        <v>2067</v>
      </c>
      <c r="I519" s="201"/>
      <c r="J519" s="247">
        <v>1</v>
      </c>
      <c r="K519" s="18" t="s">
        <v>101</v>
      </c>
      <c r="L519" s="18">
        <v>1</v>
      </c>
      <c r="M519" s="18" t="s">
        <v>101</v>
      </c>
      <c r="N519" s="18"/>
      <c r="O519" s="18"/>
      <c r="P519" s="216"/>
      <c r="Q519" s="219"/>
      <c r="R519" s="18">
        <f t="shared" si="150"/>
        <v>193.6</v>
      </c>
      <c r="S519" s="77">
        <v>193.6</v>
      </c>
      <c r="T519" s="77">
        <f t="shared" si="151"/>
        <v>234.256</v>
      </c>
      <c r="U519" s="77">
        <f t="shared" si="151"/>
        <v>234.256</v>
      </c>
      <c r="V519" s="151">
        <v>0</v>
      </c>
      <c r="W519" s="47">
        <f t="shared" si="152"/>
        <v>193.6</v>
      </c>
      <c r="X519" s="48">
        <f t="shared" si="153"/>
        <v>193.6</v>
      </c>
      <c r="Y519" s="543">
        <v>87.2</v>
      </c>
      <c r="Z519" s="72"/>
      <c r="AA519" s="72"/>
      <c r="AB519" s="72"/>
      <c r="AC519" s="72"/>
      <c r="AD519" s="72"/>
      <c r="AE519" s="72"/>
      <c r="AF519" s="72"/>
      <c r="AG519" s="72"/>
      <c r="AH519" s="120"/>
      <c r="AI519" s="23"/>
      <c r="AJ519" s="23"/>
      <c r="AK519" s="21"/>
      <c r="AL519" s="21"/>
      <c r="AM519" s="23"/>
      <c r="AN519" s="1"/>
      <c r="AO519" s="1"/>
    </row>
    <row r="520" spans="1:41" s="13" customFormat="1" ht="15.6" customHeight="1" outlineLevel="1" x14ac:dyDescent="0.25">
      <c r="A520" s="97"/>
      <c r="B520" s="32">
        <v>8594065314919</v>
      </c>
      <c r="C520" s="45" t="s">
        <v>2068</v>
      </c>
      <c r="D520" s="16"/>
      <c r="E520" s="265" t="s">
        <v>2069</v>
      </c>
      <c r="F520" s="171"/>
      <c r="G520" s="201"/>
      <c r="H520" s="201"/>
      <c r="I520" s="201"/>
      <c r="J520" s="247">
        <v>1</v>
      </c>
      <c r="K520" s="18" t="s">
        <v>101</v>
      </c>
      <c r="L520" s="18">
        <v>1</v>
      </c>
      <c r="M520" s="18" t="s">
        <v>101</v>
      </c>
      <c r="N520" s="18"/>
      <c r="O520" s="18"/>
      <c r="P520" s="216"/>
      <c r="Q520" s="219"/>
      <c r="R520" s="18">
        <f t="shared" si="150"/>
        <v>26.6</v>
      </c>
      <c r="S520" s="77">
        <v>26.6</v>
      </c>
      <c r="T520" s="77">
        <f t="shared" si="151"/>
        <v>32.186</v>
      </c>
      <c r="U520" s="77">
        <f t="shared" si="151"/>
        <v>32.186</v>
      </c>
      <c r="V520" s="151">
        <v>0</v>
      </c>
      <c r="W520" s="47">
        <f t="shared" si="152"/>
        <v>26.6</v>
      </c>
      <c r="X520" s="48">
        <f t="shared" si="153"/>
        <v>26.6</v>
      </c>
      <c r="Y520" s="543">
        <v>11.96</v>
      </c>
      <c r="Z520" s="72"/>
      <c r="AA520" s="72"/>
      <c r="AB520" s="72"/>
      <c r="AC520" s="72"/>
      <c r="AD520" s="72"/>
      <c r="AE520" s="72"/>
      <c r="AF520" s="72"/>
      <c r="AG520" s="72"/>
      <c r="AH520" s="120"/>
      <c r="AI520" s="23"/>
      <c r="AJ520" s="23"/>
      <c r="AK520" s="21"/>
      <c r="AL520" s="21"/>
      <c r="AM520" s="23"/>
      <c r="AN520" s="1"/>
      <c r="AO520" s="1"/>
    </row>
    <row r="521" spans="1:41" s="13" customFormat="1" ht="13.5" customHeight="1" x14ac:dyDescent="0.25">
      <c r="A521" s="565"/>
      <c r="B521" s="565"/>
      <c r="C521" s="576"/>
      <c r="D521" s="565"/>
      <c r="E521" s="565"/>
      <c r="F521" s="248"/>
      <c r="G521" s="565"/>
      <c r="H521" s="565"/>
      <c r="I521" s="565"/>
      <c r="J521" s="565"/>
      <c r="K521" s="565"/>
      <c r="L521" s="565"/>
      <c r="M521" s="565"/>
      <c r="N521" s="565"/>
      <c r="O521" s="565"/>
      <c r="P521" s="565"/>
      <c r="Q521" s="565"/>
      <c r="R521" s="565"/>
      <c r="S521" s="565"/>
      <c r="T521" s="565"/>
      <c r="U521" s="565"/>
      <c r="V521" s="565"/>
      <c r="W521" s="565"/>
      <c r="X521" s="565"/>
      <c r="Y521" s="565"/>
      <c r="Z521" s="565"/>
      <c r="AA521" s="565"/>
      <c r="AB521" s="565"/>
      <c r="AC521" s="565"/>
      <c r="AD521" s="565"/>
      <c r="AE521" s="565"/>
      <c r="AF521" s="565"/>
      <c r="AG521" s="565"/>
      <c r="AH521" s="565"/>
      <c r="AI521" s="565"/>
      <c r="AJ521" s="565"/>
      <c r="AK521" s="565"/>
      <c r="AL521" s="565"/>
      <c r="AM521" s="565"/>
      <c r="AN521" s="565"/>
      <c r="AO521" s="565"/>
    </row>
  </sheetData>
  <sheetProtection formatCells="0" formatColumns="0" formatRows="0" insertColumns="0" insertRows="0" insertHyperlinks="0" deleteColumns="0" deleteRows="0" sort="0" autoFilter="0" pivotTables="0"/>
  <conditionalFormatting sqref="V7:V19 V21:V49 V51:V60 V62:V70 V72:V73 V75:V80 V82:V83 V85 V87:V90 V92:V97 V99:V101 V103:V116 V118:V123 V125:V126 V128:V131 V133:V151 V153:V170 V172:V175 V177:V179 V181:V187 V189:V203 V205:V211 V213:V228 V230:V234 V241:V255 V257:V270 V272:V283 V285:V295 V297:V302 V304:V319 V321:V336 V338:V353 V355:V363 V365:V392 V413:V430 V432:V442 V444:V462 V464:V466 V468:V473 V475:V483 V485:V502 V504 V506:V520">
    <cfRule type="cellIs" dxfId="7" priority="20" operator="notEqual">
      <formula>#REF!</formula>
    </cfRule>
  </conditionalFormatting>
  <conditionalFormatting sqref="V236:V239">
    <cfRule type="cellIs" dxfId="6" priority="5" operator="notEqual">
      <formula>#REF!</formula>
    </cfRule>
  </conditionalFormatting>
  <conditionalFormatting sqref="V394:V411">
    <cfRule type="cellIs" dxfId="5" priority="4" operator="notEqual">
      <formula>#REF!</formula>
    </cfRule>
  </conditionalFormatting>
  <conditionalFormatting sqref="AJ1:AJ1048576">
    <cfRule type="containsText" dxfId="4" priority="1" operator="containsText" text="S">
      <formula>NOT(ISERROR(SEARCH("S",AJ1)))</formula>
    </cfRule>
  </conditionalFormatting>
  <conditionalFormatting sqref="AL4">
    <cfRule type="containsText" dxfId="3" priority="18" operator="containsText" text="NE">
      <formula>NOT(ISERROR(SEARCH("NE",AL4)))</formula>
    </cfRule>
  </conditionalFormatting>
  <conditionalFormatting sqref="AM522:AM1048576">
    <cfRule type="containsText" dxfId="2" priority="19" operator="containsText" text="NE">
      <formula>NOT(ISERROR(SEARCH("NE",AM522)))</formula>
    </cfRule>
  </conditionalFormatting>
  <printOptions horizontalCentered="1"/>
  <pageMargins left="0.47244094488188981" right="0.23622047244094491" top="0.35433070866141736" bottom="0.19685039370078741" header="0.31496062992125984" footer="0.31496062992125984"/>
  <pageSetup paperSize="9" scale="1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FDC6-194B-4757-8B5F-04213F225CAE}">
  <sheetPr>
    <tabColor theme="0"/>
  </sheetPr>
  <dimension ref="A2:Q85"/>
  <sheetViews>
    <sheetView zoomScale="85" zoomScaleNormal="85" workbookViewId="0">
      <selection activeCell="D12" sqref="D12"/>
    </sheetView>
  </sheetViews>
  <sheetFormatPr defaultRowHeight="13.2" outlineLevelRow="2" x14ac:dyDescent="0.25"/>
  <cols>
    <col min="1" max="1" width="4" style="573" customWidth="1"/>
    <col min="2" max="2" width="51.88671875" style="573" customWidth="1"/>
    <col min="3" max="3" width="56.5546875" style="573" customWidth="1"/>
    <col min="4" max="4" width="63.88671875" style="573" customWidth="1"/>
    <col min="5" max="5" width="16" style="573" customWidth="1"/>
    <col min="6" max="7" width="16.88671875" style="573" customWidth="1"/>
    <col min="8" max="8" width="11.44140625" style="573" customWidth="1"/>
    <col min="9" max="9" width="19.88671875" style="573" customWidth="1"/>
    <col min="10" max="16384" width="8.88671875" style="573"/>
  </cols>
  <sheetData>
    <row r="2" spans="1:17" s="13" customFormat="1" ht="36" x14ac:dyDescent="0.25">
      <c r="A2" s="232"/>
      <c r="B2" s="336" t="s">
        <v>2070</v>
      </c>
      <c r="C2" s="286"/>
      <c r="D2" s="233"/>
      <c r="E2" s="234" t="s">
        <v>18</v>
      </c>
      <c r="F2" s="234" t="s">
        <v>23</v>
      </c>
      <c r="G2" s="234" t="s">
        <v>23</v>
      </c>
      <c r="H2" s="445" t="s">
        <v>2072</v>
      </c>
      <c r="I2" s="314" t="s">
        <v>2214</v>
      </c>
      <c r="J2" s="236"/>
      <c r="K2" s="237"/>
      <c r="L2" s="237"/>
      <c r="M2" s="238"/>
      <c r="N2" s="238"/>
      <c r="O2" s="237"/>
      <c r="P2" s="1"/>
      <c r="Q2" s="1"/>
    </row>
    <row r="3" spans="1:17" s="13" customFormat="1" ht="27.75" customHeight="1" x14ac:dyDescent="0.25">
      <c r="A3" s="232"/>
      <c r="B3" s="239" t="s">
        <v>2073</v>
      </c>
      <c r="C3" s="286"/>
      <c r="D3" s="233"/>
      <c r="E3" s="234"/>
      <c r="F3" s="314"/>
      <c r="G3" s="314"/>
      <c r="H3" s="445"/>
      <c r="I3" s="314"/>
      <c r="J3" s="236"/>
      <c r="K3" s="237"/>
      <c r="L3" s="237"/>
      <c r="M3" s="238"/>
      <c r="N3" s="238"/>
      <c r="O3" s="237"/>
      <c r="P3" s="1"/>
      <c r="Q3" s="1"/>
    </row>
    <row r="4" spans="1:17" s="13" customFormat="1" ht="26.4" customHeight="1" outlineLevel="1" x14ac:dyDescent="0.25">
      <c r="A4" s="232"/>
      <c r="B4" s="583" t="s">
        <v>2074</v>
      </c>
      <c r="C4" s="296" t="s">
        <v>2075</v>
      </c>
      <c r="D4" s="262"/>
      <c r="E4" s="95" t="s">
        <v>101</v>
      </c>
      <c r="F4" s="521">
        <v>350</v>
      </c>
      <c r="G4" s="77">
        <f t="shared" ref="G4:G11" si="0">F4*1.21</f>
        <v>423.5</v>
      </c>
      <c r="H4" s="444">
        <v>0</v>
      </c>
      <c r="I4" s="77">
        <f t="shared" ref="I4:I11" si="1">F4-(F4*H4/100)</f>
        <v>350</v>
      </c>
      <c r="J4" s="119"/>
      <c r="K4" s="20"/>
      <c r="L4" s="20"/>
      <c r="M4" s="21"/>
      <c r="N4" s="21"/>
      <c r="O4" s="22"/>
      <c r="P4" s="1"/>
      <c r="Q4" s="1"/>
    </row>
    <row r="5" spans="1:17" s="13" customFormat="1" ht="26.4" customHeight="1" outlineLevel="1" x14ac:dyDescent="0.25">
      <c r="A5" s="232"/>
      <c r="B5" s="584"/>
      <c r="C5" s="296" t="s">
        <v>2076</v>
      </c>
      <c r="D5" s="262"/>
      <c r="E5" s="95" t="s">
        <v>101</v>
      </c>
      <c r="F5" s="521">
        <v>350</v>
      </c>
      <c r="G5" s="77">
        <f t="shared" si="0"/>
        <v>423.5</v>
      </c>
      <c r="H5" s="444">
        <v>0</v>
      </c>
      <c r="I5" s="77">
        <f t="shared" si="1"/>
        <v>350</v>
      </c>
      <c r="J5" s="119"/>
      <c r="K5" s="20"/>
      <c r="L5" s="20"/>
      <c r="M5" s="21"/>
      <c r="N5" s="21"/>
      <c r="O5" s="22"/>
      <c r="P5" s="1"/>
      <c r="Q5" s="1"/>
    </row>
    <row r="6" spans="1:17" s="13" customFormat="1" ht="26.4" customHeight="1" outlineLevel="1" x14ac:dyDescent="0.25">
      <c r="A6" s="232"/>
      <c r="B6" s="585"/>
      <c r="C6" s="296" t="s">
        <v>2077</v>
      </c>
      <c r="D6" s="262"/>
      <c r="E6" s="95" t="s">
        <v>101</v>
      </c>
      <c r="F6" s="521">
        <v>400</v>
      </c>
      <c r="G6" s="77">
        <f t="shared" si="0"/>
        <v>484</v>
      </c>
      <c r="H6" s="444">
        <v>0</v>
      </c>
      <c r="I6" s="77">
        <f t="shared" si="1"/>
        <v>400</v>
      </c>
      <c r="J6" s="119"/>
      <c r="K6" s="20"/>
      <c r="L6" s="20"/>
      <c r="M6" s="21"/>
      <c r="N6" s="21"/>
      <c r="O6" s="22"/>
      <c r="P6" s="1"/>
      <c r="Q6" s="1"/>
    </row>
    <row r="7" spans="1:17" s="13" customFormat="1" ht="26.4" customHeight="1" outlineLevel="1" x14ac:dyDescent="0.25">
      <c r="A7" s="232"/>
      <c r="B7" s="542" t="s">
        <v>2078</v>
      </c>
      <c r="C7" s="296" t="s">
        <v>2079</v>
      </c>
      <c r="D7" s="262"/>
      <c r="E7" s="95" t="s">
        <v>101</v>
      </c>
      <c r="F7" s="521">
        <v>900</v>
      </c>
      <c r="G7" s="77">
        <f t="shared" si="0"/>
        <v>1089</v>
      </c>
      <c r="H7" s="444">
        <v>0</v>
      </c>
      <c r="I7" s="77">
        <f t="shared" si="1"/>
        <v>900</v>
      </c>
      <c r="J7" s="119"/>
      <c r="K7" s="20"/>
      <c r="L7" s="20"/>
      <c r="M7" s="21"/>
      <c r="N7" s="21"/>
      <c r="O7" s="22"/>
      <c r="P7" s="1"/>
      <c r="Q7" s="1"/>
    </row>
    <row r="8" spans="1:17" s="13" customFormat="1" ht="26.4" customHeight="1" outlineLevel="1" x14ac:dyDescent="0.25">
      <c r="A8" s="232"/>
      <c r="B8" s="542" t="s">
        <v>2080</v>
      </c>
      <c r="C8" s="296" t="s">
        <v>2081</v>
      </c>
      <c r="D8" s="262"/>
      <c r="E8" s="95" t="s">
        <v>101</v>
      </c>
      <c r="F8" s="521">
        <v>500</v>
      </c>
      <c r="G8" s="77">
        <f t="shared" si="0"/>
        <v>605</v>
      </c>
      <c r="H8" s="444">
        <v>0</v>
      </c>
      <c r="I8" s="77">
        <f t="shared" si="1"/>
        <v>500</v>
      </c>
      <c r="J8" s="119"/>
      <c r="K8" s="20"/>
      <c r="L8" s="20"/>
      <c r="M8" s="21"/>
      <c r="N8" s="21"/>
      <c r="O8" s="22"/>
      <c r="P8" s="1"/>
      <c r="Q8" s="1"/>
    </row>
    <row r="9" spans="1:17" s="13" customFormat="1" ht="26.4" customHeight="1" outlineLevel="1" x14ac:dyDescent="0.25">
      <c r="A9" s="232"/>
      <c r="B9" s="542" t="s">
        <v>2082</v>
      </c>
      <c r="C9" s="296" t="s">
        <v>2083</v>
      </c>
      <c r="D9" s="262"/>
      <c r="E9" s="95" t="s">
        <v>101</v>
      </c>
      <c r="F9" s="521">
        <v>500</v>
      </c>
      <c r="G9" s="77">
        <f t="shared" si="0"/>
        <v>605</v>
      </c>
      <c r="H9" s="444">
        <v>0</v>
      </c>
      <c r="I9" s="77">
        <f t="shared" si="1"/>
        <v>500</v>
      </c>
      <c r="J9" s="119"/>
      <c r="K9" s="20"/>
      <c r="L9" s="20"/>
      <c r="M9" s="21"/>
      <c r="N9" s="21"/>
      <c r="O9" s="22"/>
      <c r="P9" s="1"/>
      <c r="Q9" s="1"/>
    </row>
    <row r="10" spans="1:17" s="13" customFormat="1" ht="26.4" customHeight="1" outlineLevel="1" x14ac:dyDescent="0.25">
      <c r="A10" s="232"/>
      <c r="B10" s="542" t="s">
        <v>2084</v>
      </c>
      <c r="C10" s="296" t="s">
        <v>2085</v>
      </c>
      <c r="D10" s="262"/>
      <c r="E10" s="95" t="s">
        <v>101</v>
      </c>
      <c r="F10" s="521">
        <v>700</v>
      </c>
      <c r="G10" s="77">
        <f t="shared" si="0"/>
        <v>847</v>
      </c>
      <c r="H10" s="444">
        <v>0</v>
      </c>
      <c r="I10" s="77">
        <f t="shared" si="1"/>
        <v>700</v>
      </c>
      <c r="J10" s="119"/>
      <c r="K10" s="20"/>
      <c r="L10" s="20"/>
      <c r="M10" s="21"/>
      <c r="N10" s="21"/>
      <c r="O10" s="22"/>
      <c r="P10" s="1"/>
      <c r="Q10" s="1"/>
    </row>
    <row r="11" spans="1:17" s="13" customFormat="1" ht="26.4" customHeight="1" outlineLevel="1" x14ac:dyDescent="0.25">
      <c r="A11" s="232"/>
      <c r="B11" s="542" t="s">
        <v>2086</v>
      </c>
      <c r="C11" s="296" t="s">
        <v>2087</v>
      </c>
      <c r="D11" s="262"/>
      <c r="E11" s="95" t="s">
        <v>101</v>
      </c>
      <c r="F11" s="521">
        <v>800</v>
      </c>
      <c r="G11" s="77">
        <f t="shared" si="0"/>
        <v>968</v>
      </c>
      <c r="H11" s="444">
        <v>0</v>
      </c>
      <c r="I11" s="77">
        <f t="shared" si="1"/>
        <v>800</v>
      </c>
      <c r="J11" s="119"/>
      <c r="K11" s="20"/>
      <c r="L11" s="20"/>
      <c r="M11" s="21"/>
      <c r="N11" s="21"/>
      <c r="O11" s="22"/>
      <c r="P11" s="1"/>
      <c r="Q11" s="1"/>
    </row>
    <row r="12" spans="1:17" s="13" customFormat="1" ht="26.4" customHeight="1" outlineLevel="1" x14ac:dyDescent="0.25">
      <c r="A12" s="232"/>
      <c r="B12" s="542" t="s">
        <v>2088</v>
      </c>
      <c r="C12" s="296" t="s">
        <v>2089</v>
      </c>
      <c r="D12" s="262"/>
      <c r="E12" s="95" t="s">
        <v>101</v>
      </c>
      <c r="F12" s="521">
        <v>950</v>
      </c>
      <c r="G12" s="77">
        <f t="shared" ref="G12" si="2">F12*1.21</f>
        <v>1149.5</v>
      </c>
      <c r="H12" s="444">
        <v>0</v>
      </c>
      <c r="I12" s="77">
        <f t="shared" ref="I12" si="3">F12-(F12*H12/100)</f>
        <v>950</v>
      </c>
      <c r="J12" s="119"/>
      <c r="K12" s="20"/>
      <c r="L12" s="20"/>
      <c r="M12" s="21"/>
      <c r="N12" s="21"/>
      <c r="O12" s="22"/>
      <c r="P12" s="1"/>
      <c r="Q12" s="1"/>
    </row>
    <row r="13" spans="1:17" s="13" customFormat="1" ht="37.950000000000003" customHeight="1" x14ac:dyDescent="0.25">
      <c r="A13" s="232"/>
      <c r="B13" s="239" t="s">
        <v>2090</v>
      </c>
      <c r="C13" s="286"/>
      <c r="D13" s="288"/>
      <c r="E13" s="234" t="s">
        <v>18</v>
      </c>
      <c r="F13" s="234" t="s">
        <v>23</v>
      </c>
      <c r="G13" s="234" t="s">
        <v>2071</v>
      </c>
      <c r="H13" s="235"/>
      <c r="I13" s="314" t="s">
        <v>2214</v>
      </c>
      <c r="J13" s="236"/>
      <c r="K13" s="237"/>
      <c r="L13" s="237"/>
      <c r="M13" s="238"/>
      <c r="N13" s="238"/>
      <c r="O13" s="237"/>
      <c r="P13" s="1"/>
      <c r="Q13" s="1"/>
    </row>
    <row r="14" spans="1:17" s="13" customFormat="1" ht="26.4" customHeight="1" outlineLevel="1" x14ac:dyDescent="0.25">
      <c r="A14" s="232"/>
      <c r="B14" s="550" t="s">
        <v>2091</v>
      </c>
      <c r="C14" s="312" t="s">
        <v>2092</v>
      </c>
      <c r="D14" s="442" t="s">
        <v>2093</v>
      </c>
      <c r="E14" s="289"/>
      <c r="F14" s="443" t="s">
        <v>2094</v>
      </c>
      <c r="G14" s="77"/>
      <c r="H14" s="444">
        <v>0</v>
      </c>
      <c r="I14" s="19"/>
      <c r="J14" s="119"/>
      <c r="K14" s="20"/>
      <c r="L14" s="20"/>
      <c r="M14" s="21"/>
      <c r="N14" s="21"/>
      <c r="O14" s="22"/>
      <c r="P14" s="1"/>
      <c r="Q14" s="1"/>
    </row>
    <row r="15" spans="1:17" s="13" customFormat="1" ht="26.4" customHeight="1" outlineLevel="1" x14ac:dyDescent="0.25">
      <c r="A15" s="232"/>
      <c r="B15" s="551"/>
      <c r="C15" s="313"/>
      <c r="D15" s="442" t="s">
        <v>2095</v>
      </c>
      <c r="E15" s="289" t="s">
        <v>2096</v>
      </c>
      <c r="F15" s="256">
        <v>750</v>
      </c>
      <c r="G15" s="77">
        <f>F15*1.21</f>
        <v>907.5</v>
      </c>
      <c r="H15" s="444">
        <v>0</v>
      </c>
      <c r="I15" s="19">
        <f>F15-(F15*H15/100)</f>
        <v>750</v>
      </c>
      <c r="J15" s="119"/>
      <c r="K15" s="20"/>
      <c r="L15" s="20"/>
      <c r="M15" s="21"/>
      <c r="N15" s="21"/>
      <c r="O15" s="22"/>
      <c r="P15" s="1"/>
      <c r="Q15" s="1"/>
    </row>
    <row r="16" spans="1:17" s="13" customFormat="1" ht="26.4" customHeight="1" outlineLevel="1" x14ac:dyDescent="0.25">
      <c r="A16" s="232"/>
      <c r="B16" s="532"/>
      <c r="C16" s="448"/>
      <c r="D16" s="449" t="s">
        <v>2097</v>
      </c>
      <c r="E16" s="450" t="s">
        <v>2098</v>
      </c>
      <c r="F16" s="522">
        <v>25</v>
      </c>
      <c r="G16" s="156">
        <f>F16*1.21</f>
        <v>30.25</v>
      </c>
      <c r="H16" s="451">
        <v>10</v>
      </c>
      <c r="I16" s="56">
        <f>F16-(F16*H16/100)</f>
        <v>22.5</v>
      </c>
      <c r="J16" s="119"/>
      <c r="K16" s="20"/>
      <c r="L16" s="20"/>
      <c r="M16" s="21"/>
      <c r="N16" s="21"/>
      <c r="O16" s="22"/>
      <c r="P16" s="1"/>
      <c r="Q16" s="1"/>
    </row>
    <row r="17" spans="1:17" s="13" customFormat="1" ht="26.4" customHeight="1" outlineLevel="1" x14ac:dyDescent="0.25">
      <c r="A17" s="232"/>
      <c r="B17" s="533" t="s">
        <v>2099</v>
      </c>
      <c r="C17" s="463" t="s">
        <v>2100</v>
      </c>
      <c r="D17" s="457" t="s">
        <v>2101</v>
      </c>
      <c r="E17" s="458"/>
      <c r="F17" s="459" t="s">
        <v>2094</v>
      </c>
      <c r="G17" s="157"/>
      <c r="H17" s="460">
        <v>0</v>
      </c>
      <c r="I17" s="255"/>
      <c r="J17" s="119"/>
      <c r="K17" s="20"/>
      <c r="L17" s="20"/>
      <c r="M17" s="21"/>
      <c r="N17" s="21"/>
      <c r="O17" s="22"/>
      <c r="P17" s="1"/>
      <c r="Q17" s="1"/>
    </row>
    <row r="18" spans="1:17" s="13" customFormat="1" ht="26.4" customHeight="1" outlineLevel="1" x14ac:dyDescent="0.25">
      <c r="A18" s="232"/>
      <c r="B18" s="534"/>
      <c r="C18" s="464"/>
      <c r="D18" s="442" t="s">
        <v>2102</v>
      </c>
      <c r="E18" s="289" t="s">
        <v>2096</v>
      </c>
      <c r="F18" s="521">
        <v>750</v>
      </c>
      <c r="G18" s="77">
        <f>F18*1.21</f>
        <v>907.5</v>
      </c>
      <c r="H18" s="444">
        <v>0</v>
      </c>
      <c r="I18" s="19">
        <f>F18-(F18*H18/100)</f>
        <v>750</v>
      </c>
      <c r="J18" s="119"/>
      <c r="K18" s="20"/>
      <c r="L18" s="20"/>
      <c r="M18" s="21"/>
      <c r="N18" s="21"/>
      <c r="O18" s="22"/>
      <c r="P18" s="1"/>
      <c r="Q18" s="1"/>
    </row>
    <row r="19" spans="1:17" s="13" customFormat="1" ht="26.4" customHeight="1" outlineLevel="1" x14ac:dyDescent="0.25">
      <c r="A19" s="232"/>
      <c r="B19" s="535"/>
      <c r="C19" s="465"/>
      <c r="D19" s="449" t="s">
        <v>2097</v>
      </c>
      <c r="E19" s="450" t="s">
        <v>2098</v>
      </c>
      <c r="F19" s="523">
        <v>25</v>
      </c>
      <c r="G19" s="156">
        <f>F19*1.21</f>
        <v>30.25</v>
      </c>
      <c r="H19" s="451">
        <v>10</v>
      </c>
      <c r="I19" s="56">
        <f>F19-(F19*H19/100)</f>
        <v>22.5</v>
      </c>
      <c r="J19" s="119"/>
      <c r="K19" s="20"/>
      <c r="L19" s="20"/>
      <c r="M19" s="21"/>
      <c r="N19" s="21"/>
      <c r="O19" s="22"/>
      <c r="P19" s="1"/>
      <c r="Q19" s="1"/>
    </row>
    <row r="20" spans="1:17" s="13" customFormat="1" ht="26.4" customHeight="1" outlineLevel="1" x14ac:dyDescent="0.25">
      <c r="A20" s="232"/>
      <c r="B20" s="533" t="s">
        <v>2103</v>
      </c>
      <c r="C20" s="463" t="s">
        <v>2104</v>
      </c>
      <c r="D20" s="457" t="s">
        <v>2105</v>
      </c>
      <c r="E20" s="458"/>
      <c r="F20" s="459" t="s">
        <v>2094</v>
      </c>
      <c r="G20" s="157"/>
      <c r="H20" s="460">
        <v>0</v>
      </c>
      <c r="I20" s="255"/>
      <c r="J20" s="119"/>
      <c r="K20" s="20"/>
      <c r="L20" s="20"/>
      <c r="M20" s="21"/>
      <c r="N20" s="21"/>
      <c r="O20" s="22"/>
      <c r="P20" s="1"/>
      <c r="Q20" s="1"/>
    </row>
    <row r="21" spans="1:17" s="13" customFormat="1" ht="26.4" customHeight="1" outlineLevel="1" x14ac:dyDescent="0.25">
      <c r="A21" s="232"/>
      <c r="B21" s="534"/>
      <c r="C21" s="464"/>
      <c r="D21" s="454" t="s">
        <v>2106</v>
      </c>
      <c r="E21" s="95" t="s">
        <v>2107</v>
      </c>
      <c r="F21" s="521">
        <v>6000</v>
      </c>
      <c r="G21" s="77">
        <f>F21*1.21</f>
        <v>7260</v>
      </c>
      <c r="H21" s="444">
        <v>0</v>
      </c>
      <c r="I21" s="19">
        <f>F21-(F21*H21/100)</f>
        <v>6000</v>
      </c>
      <c r="J21" s="119"/>
      <c r="K21" s="20"/>
      <c r="L21" s="20"/>
      <c r="M21" s="21"/>
      <c r="N21" s="21"/>
      <c r="O21" s="22"/>
      <c r="P21" s="1"/>
      <c r="Q21" s="1"/>
    </row>
    <row r="22" spans="1:17" s="13" customFormat="1" ht="26.4" customHeight="1" outlineLevel="1" x14ac:dyDescent="0.25">
      <c r="A22" s="232"/>
      <c r="B22" s="535"/>
      <c r="C22" s="465"/>
      <c r="D22" s="449" t="s">
        <v>2097</v>
      </c>
      <c r="E22" s="450" t="s">
        <v>2098</v>
      </c>
      <c r="F22" s="523">
        <v>25</v>
      </c>
      <c r="G22" s="156">
        <f>F22*1.21</f>
        <v>30.25</v>
      </c>
      <c r="H22" s="451">
        <v>10</v>
      </c>
      <c r="I22" s="56">
        <f>F22-(F22*H22/100)</f>
        <v>22.5</v>
      </c>
      <c r="J22" s="119"/>
      <c r="K22" s="20"/>
      <c r="L22" s="20"/>
      <c r="M22" s="21"/>
      <c r="N22" s="21"/>
      <c r="O22" s="22"/>
      <c r="P22" s="1"/>
      <c r="Q22" s="1"/>
    </row>
    <row r="23" spans="1:17" s="13" customFormat="1" ht="44.25" customHeight="1" outlineLevel="1" x14ac:dyDescent="0.25">
      <c r="A23" s="232"/>
      <c r="B23" s="533" t="s">
        <v>2108</v>
      </c>
      <c r="C23" s="463" t="s">
        <v>2109</v>
      </c>
      <c r="D23" s="461" t="s">
        <v>2110</v>
      </c>
      <c r="E23" s="446" t="s">
        <v>2111</v>
      </c>
      <c r="F23" s="524">
        <v>4000</v>
      </c>
      <c r="G23" s="155">
        <f>F23*1.21</f>
        <v>4840</v>
      </c>
      <c r="H23" s="447">
        <v>0</v>
      </c>
      <c r="I23" s="155">
        <f>F23-(F23*H23/100)</f>
        <v>4000</v>
      </c>
      <c r="J23" s="119"/>
      <c r="K23" s="20"/>
      <c r="L23" s="20"/>
      <c r="M23" s="21"/>
      <c r="N23" s="21"/>
      <c r="O23" s="22"/>
      <c r="P23" s="1"/>
      <c r="Q23" s="1"/>
    </row>
    <row r="24" spans="1:17" s="13" customFormat="1" ht="26.4" customHeight="1" outlineLevel="1" x14ac:dyDescent="0.25">
      <c r="A24" s="232"/>
      <c r="B24" s="569"/>
      <c r="C24" s="503"/>
      <c r="D24" s="454" t="s">
        <v>2112</v>
      </c>
      <c r="E24" s="289" t="s">
        <v>101</v>
      </c>
      <c r="F24" s="400">
        <v>300</v>
      </c>
      <c r="G24" s="77">
        <f>F24*1.21</f>
        <v>363</v>
      </c>
      <c r="H24" s="444">
        <v>0</v>
      </c>
      <c r="I24" s="77">
        <f>F24-(F24*H24/100)</f>
        <v>300</v>
      </c>
      <c r="J24" s="119"/>
      <c r="K24" s="20"/>
      <c r="L24" s="20"/>
      <c r="M24" s="21"/>
      <c r="N24" s="21"/>
      <c r="O24" s="22"/>
      <c r="P24" s="1"/>
      <c r="Q24" s="1"/>
    </row>
    <row r="25" spans="1:17" s="13" customFormat="1" ht="26.4" customHeight="1" outlineLevel="1" x14ac:dyDescent="0.25">
      <c r="A25" s="232"/>
      <c r="B25" s="535"/>
      <c r="C25" s="465"/>
      <c r="D25" s="449" t="s">
        <v>2097</v>
      </c>
      <c r="E25" s="450" t="s">
        <v>2098</v>
      </c>
      <c r="F25" s="523">
        <v>25</v>
      </c>
      <c r="G25" s="156">
        <f>F25*1.21</f>
        <v>30.25</v>
      </c>
      <c r="H25" s="451">
        <v>10</v>
      </c>
      <c r="I25" s="56">
        <f>F25-(F25*H25/100)</f>
        <v>22.5</v>
      </c>
      <c r="J25" s="119"/>
      <c r="K25" s="20"/>
      <c r="L25" s="20"/>
      <c r="M25" s="21"/>
      <c r="N25" s="21"/>
      <c r="O25" s="22"/>
      <c r="P25" s="1"/>
      <c r="Q25" s="1"/>
    </row>
    <row r="26" spans="1:17" s="13" customFormat="1" ht="26.4" customHeight="1" outlineLevel="1" x14ac:dyDescent="0.25">
      <c r="A26" s="232"/>
      <c r="B26" s="533" t="s">
        <v>2113</v>
      </c>
      <c r="C26" s="463" t="s">
        <v>2114</v>
      </c>
      <c r="D26" s="461" t="s">
        <v>2115</v>
      </c>
      <c r="E26" s="289" t="s">
        <v>2111</v>
      </c>
      <c r="F26" s="441" t="s">
        <v>2116</v>
      </c>
      <c r="G26" s="77"/>
      <c r="H26" s="444">
        <v>0</v>
      </c>
      <c r="I26" s="77"/>
      <c r="J26" s="119"/>
      <c r="K26" s="20"/>
      <c r="L26" s="20"/>
      <c r="M26" s="21"/>
      <c r="N26" s="21"/>
      <c r="O26" s="22"/>
      <c r="P26" s="1"/>
      <c r="Q26" s="1"/>
    </row>
    <row r="27" spans="1:17" s="13" customFormat="1" ht="26.4" customHeight="1" outlineLevel="1" x14ac:dyDescent="0.25">
      <c r="A27" s="232"/>
      <c r="B27" s="569"/>
      <c r="C27" s="313"/>
      <c r="D27" s="454" t="s">
        <v>2117</v>
      </c>
      <c r="E27" s="289" t="s">
        <v>101</v>
      </c>
      <c r="F27" s="400">
        <v>100</v>
      </c>
      <c r="G27" s="77">
        <f>F27*1.21</f>
        <v>121</v>
      </c>
      <c r="H27" s="444">
        <v>0</v>
      </c>
      <c r="I27" s="77">
        <f>F27-(F27*H27/100)</f>
        <v>100</v>
      </c>
      <c r="J27" s="119"/>
      <c r="K27" s="20"/>
      <c r="L27" s="20"/>
      <c r="M27" s="21"/>
      <c r="N27" s="21"/>
      <c r="O27" s="22"/>
      <c r="P27" s="1"/>
      <c r="Q27" s="1"/>
    </row>
    <row r="28" spans="1:17" s="13" customFormat="1" ht="26.4" customHeight="1" outlineLevel="1" x14ac:dyDescent="0.25">
      <c r="A28" s="232"/>
      <c r="B28" s="535"/>
      <c r="C28" s="465"/>
      <c r="D28" s="449" t="s">
        <v>2097</v>
      </c>
      <c r="E28" s="450" t="s">
        <v>2098</v>
      </c>
      <c r="F28" s="523">
        <v>25</v>
      </c>
      <c r="G28" s="156">
        <f>F28*1.21</f>
        <v>30.25</v>
      </c>
      <c r="H28" s="451">
        <v>10</v>
      </c>
      <c r="I28" s="56">
        <f>F28-(F28*H28/100)</f>
        <v>22.5</v>
      </c>
      <c r="J28" s="119"/>
      <c r="K28" s="20"/>
      <c r="L28" s="20"/>
      <c r="M28" s="21"/>
      <c r="N28" s="21"/>
      <c r="O28" s="22"/>
      <c r="P28" s="1"/>
      <c r="Q28" s="1"/>
    </row>
    <row r="29" spans="1:17" s="13" customFormat="1" ht="26.4" customHeight="1" outlineLevel="1" x14ac:dyDescent="0.25">
      <c r="A29" s="232"/>
      <c r="B29" s="536" t="s">
        <v>2118</v>
      </c>
      <c r="C29" s="287" t="s">
        <v>2119</v>
      </c>
      <c r="D29" s="454" t="s">
        <v>2120</v>
      </c>
      <c r="E29" s="289" t="s">
        <v>2111</v>
      </c>
      <c r="F29" s="441" t="s">
        <v>2116</v>
      </c>
      <c r="G29" s="77"/>
      <c r="H29" s="444">
        <v>0</v>
      </c>
      <c r="I29" s="19"/>
      <c r="J29" s="119"/>
      <c r="K29" s="20"/>
      <c r="L29" s="20"/>
      <c r="M29" s="21"/>
      <c r="N29" s="21"/>
      <c r="O29" s="22"/>
      <c r="P29" s="1"/>
      <c r="Q29" s="1"/>
    </row>
    <row r="30" spans="1:17" s="13" customFormat="1" ht="26.4" customHeight="1" outlineLevel="1" x14ac:dyDescent="0.25">
      <c r="A30" s="468"/>
      <c r="B30" s="570"/>
      <c r="C30" s="469" t="s">
        <v>2121</v>
      </c>
      <c r="D30" s="470"/>
      <c r="E30" s="450" t="s">
        <v>2111</v>
      </c>
      <c r="F30" s="525">
        <v>4000</v>
      </c>
      <c r="G30" s="156">
        <f t="shared" ref="G30:G39" si="4">F30*1.21</f>
        <v>4840</v>
      </c>
      <c r="H30" s="451">
        <v>0</v>
      </c>
      <c r="I30" s="56">
        <f t="shared" ref="I30:I39" si="5">F30-(F30*H30/100)</f>
        <v>4000</v>
      </c>
      <c r="J30" s="119"/>
      <c r="K30" s="20"/>
      <c r="L30" s="20"/>
      <c r="M30" s="21"/>
      <c r="N30" s="21"/>
      <c r="O30" s="22"/>
      <c r="P30" s="1"/>
      <c r="Q30" s="1"/>
    </row>
    <row r="31" spans="1:17" s="13" customFormat="1" ht="26.4" customHeight="1" outlineLevel="1" x14ac:dyDescent="0.25">
      <c r="A31" s="467"/>
      <c r="B31" s="534" t="s">
        <v>2122</v>
      </c>
      <c r="C31" s="464" t="s">
        <v>2123</v>
      </c>
      <c r="D31" s="456" t="s">
        <v>2124</v>
      </c>
      <c r="E31" s="446" t="s">
        <v>2111</v>
      </c>
      <c r="F31" s="524">
        <v>3000</v>
      </c>
      <c r="G31" s="155">
        <f t="shared" si="4"/>
        <v>3630</v>
      </c>
      <c r="H31" s="447">
        <v>0</v>
      </c>
      <c r="I31" s="155">
        <f t="shared" si="5"/>
        <v>3000</v>
      </c>
      <c r="J31" s="119"/>
      <c r="K31" s="20"/>
      <c r="L31" s="20"/>
      <c r="M31" s="21"/>
      <c r="N31" s="21"/>
      <c r="O31" s="22"/>
      <c r="P31" s="1"/>
      <c r="Q31" s="1"/>
    </row>
    <row r="32" spans="1:17" s="13" customFormat="1" ht="26.4" customHeight="1" outlineLevel="1" x14ac:dyDescent="0.25">
      <c r="A32" s="232"/>
      <c r="B32" s="534"/>
      <c r="C32" s="464"/>
      <c r="D32" s="455" t="s">
        <v>2125</v>
      </c>
      <c r="E32" s="289" t="s">
        <v>101</v>
      </c>
      <c r="F32" s="400">
        <v>750</v>
      </c>
      <c r="G32" s="77">
        <f t="shared" si="4"/>
        <v>907.5</v>
      </c>
      <c r="H32" s="444">
        <v>0</v>
      </c>
      <c r="I32" s="77">
        <f t="shared" si="5"/>
        <v>750</v>
      </c>
      <c r="J32" s="119"/>
      <c r="K32" s="20"/>
      <c r="L32" s="20"/>
      <c r="M32" s="21"/>
      <c r="N32" s="21"/>
      <c r="O32" s="22"/>
      <c r="P32" s="1"/>
      <c r="Q32" s="1"/>
    </row>
    <row r="33" spans="1:17" s="13" customFormat="1" ht="26.4" customHeight="1" outlineLevel="1" x14ac:dyDescent="0.25">
      <c r="A33" s="232"/>
      <c r="B33" s="535"/>
      <c r="C33" s="465"/>
      <c r="D33" s="449" t="s">
        <v>2097</v>
      </c>
      <c r="E33" s="450" t="s">
        <v>2098</v>
      </c>
      <c r="F33" s="523">
        <v>25</v>
      </c>
      <c r="G33" s="156">
        <f t="shared" si="4"/>
        <v>30.25</v>
      </c>
      <c r="H33" s="451">
        <v>10</v>
      </c>
      <c r="I33" s="56">
        <f t="shared" si="5"/>
        <v>22.5</v>
      </c>
      <c r="J33" s="119"/>
      <c r="K33" s="20"/>
      <c r="L33" s="20"/>
      <c r="M33" s="21"/>
      <c r="N33" s="21"/>
      <c r="O33" s="22"/>
      <c r="P33" s="1"/>
      <c r="Q33" s="1"/>
    </row>
    <row r="34" spans="1:17" s="13" customFormat="1" ht="26.4" customHeight="1" outlineLevel="1" x14ac:dyDescent="0.25">
      <c r="A34" s="232"/>
      <c r="B34" s="536" t="s">
        <v>2126</v>
      </c>
      <c r="C34" s="466" t="s">
        <v>2127</v>
      </c>
      <c r="D34" s="454" t="s">
        <v>2128</v>
      </c>
      <c r="E34" s="289" t="s">
        <v>2111</v>
      </c>
      <c r="F34" s="400">
        <v>3000</v>
      </c>
      <c r="G34" s="77">
        <f t="shared" si="4"/>
        <v>3630</v>
      </c>
      <c r="H34" s="444">
        <v>0</v>
      </c>
      <c r="I34" s="77">
        <f t="shared" si="5"/>
        <v>3000</v>
      </c>
      <c r="J34" s="119"/>
      <c r="K34" s="20"/>
      <c r="L34" s="20"/>
      <c r="M34" s="21"/>
      <c r="N34" s="21"/>
      <c r="O34" s="22"/>
      <c r="P34" s="1"/>
      <c r="Q34" s="1"/>
    </row>
    <row r="35" spans="1:17" s="13" customFormat="1" ht="26.4" customHeight="1" outlineLevel="1" x14ac:dyDescent="0.25">
      <c r="A35" s="232"/>
      <c r="B35" s="534"/>
      <c r="C35" s="464"/>
      <c r="D35" s="455" t="s">
        <v>2129</v>
      </c>
      <c r="E35" s="289" t="s">
        <v>101</v>
      </c>
      <c r="F35" s="400">
        <v>300</v>
      </c>
      <c r="G35" s="77">
        <f t="shared" si="4"/>
        <v>363</v>
      </c>
      <c r="H35" s="444">
        <v>0</v>
      </c>
      <c r="I35" s="77">
        <f t="shared" si="5"/>
        <v>300</v>
      </c>
      <c r="J35" s="119"/>
      <c r="K35" s="20"/>
      <c r="L35" s="20"/>
      <c r="M35" s="21"/>
      <c r="N35" s="21"/>
      <c r="O35" s="22"/>
      <c r="P35" s="1"/>
      <c r="Q35" s="1"/>
    </row>
    <row r="36" spans="1:17" s="13" customFormat="1" ht="26.4" customHeight="1" outlineLevel="1" x14ac:dyDescent="0.25">
      <c r="A36" s="232"/>
      <c r="B36" s="535"/>
      <c r="C36" s="465"/>
      <c r="D36" s="449" t="s">
        <v>2097</v>
      </c>
      <c r="E36" s="450" t="s">
        <v>2098</v>
      </c>
      <c r="F36" s="523">
        <v>25</v>
      </c>
      <c r="G36" s="156">
        <f t="shared" si="4"/>
        <v>30.25</v>
      </c>
      <c r="H36" s="451">
        <v>10</v>
      </c>
      <c r="I36" s="56">
        <f t="shared" si="5"/>
        <v>22.5</v>
      </c>
      <c r="J36" s="119"/>
      <c r="K36" s="20"/>
      <c r="L36" s="20"/>
      <c r="M36" s="21"/>
      <c r="N36" s="21"/>
      <c r="O36" s="22"/>
      <c r="P36" s="1"/>
      <c r="Q36" s="1"/>
    </row>
    <row r="37" spans="1:17" s="13" customFormat="1" ht="103.5" customHeight="1" outlineLevel="1" x14ac:dyDescent="0.25">
      <c r="A37" s="232"/>
      <c r="B37" s="536" t="s">
        <v>2130</v>
      </c>
      <c r="C37" s="466" t="s">
        <v>2131</v>
      </c>
      <c r="D37" s="455" t="s">
        <v>2132</v>
      </c>
      <c r="E37" s="289" t="s">
        <v>2111</v>
      </c>
      <c r="F37" s="400">
        <v>4000</v>
      </c>
      <c r="G37" s="77">
        <f t="shared" si="4"/>
        <v>4840</v>
      </c>
      <c r="H37" s="444">
        <v>0</v>
      </c>
      <c r="I37" s="77">
        <f t="shared" si="5"/>
        <v>4000</v>
      </c>
      <c r="J37" s="119"/>
      <c r="K37" s="20"/>
      <c r="L37" s="20"/>
      <c r="M37" s="21"/>
      <c r="N37" s="21"/>
      <c r="O37" s="22"/>
      <c r="P37" s="1"/>
      <c r="Q37" s="1"/>
    </row>
    <row r="38" spans="1:17" s="13" customFormat="1" ht="50.4" customHeight="1" outlineLevel="1" x14ac:dyDescent="0.25">
      <c r="A38" s="232"/>
      <c r="B38" s="471"/>
      <c r="C38" s="472"/>
      <c r="D38" s="455" t="s">
        <v>2133</v>
      </c>
      <c r="E38" s="289" t="s">
        <v>101</v>
      </c>
      <c r="F38" s="400">
        <v>750</v>
      </c>
      <c r="G38" s="77">
        <f t="shared" si="4"/>
        <v>907.5</v>
      </c>
      <c r="H38" s="444">
        <v>0</v>
      </c>
      <c r="I38" s="77">
        <f t="shared" si="5"/>
        <v>750</v>
      </c>
      <c r="J38" s="119"/>
      <c r="K38" s="20"/>
      <c r="L38" s="20"/>
      <c r="M38" s="21"/>
      <c r="N38" s="21"/>
      <c r="O38" s="22"/>
      <c r="P38" s="1"/>
      <c r="Q38" s="1"/>
    </row>
    <row r="39" spans="1:17" s="13" customFormat="1" ht="26.4" customHeight="1" outlineLevel="1" x14ac:dyDescent="0.25">
      <c r="A39" s="232"/>
      <c r="B39" s="462"/>
      <c r="C39" s="465"/>
      <c r="D39" s="449" t="s">
        <v>2097</v>
      </c>
      <c r="E39" s="450" t="s">
        <v>2098</v>
      </c>
      <c r="F39" s="523">
        <v>25</v>
      </c>
      <c r="G39" s="156">
        <f t="shared" si="4"/>
        <v>30.25</v>
      </c>
      <c r="H39" s="451">
        <v>10</v>
      </c>
      <c r="I39" s="56">
        <f t="shared" si="5"/>
        <v>22.5</v>
      </c>
      <c r="J39" s="119"/>
      <c r="K39" s="20"/>
      <c r="L39" s="20"/>
      <c r="M39" s="21"/>
      <c r="N39" s="21"/>
      <c r="O39" s="22"/>
      <c r="P39" s="1"/>
      <c r="Q39" s="1"/>
    </row>
    <row r="40" spans="1:17" s="13" customFormat="1" ht="42.6" customHeight="1" x14ac:dyDescent="0.25">
      <c r="A40" s="232"/>
      <c r="B40" s="239" t="s">
        <v>2134</v>
      </c>
      <c r="C40" s="286"/>
      <c r="D40" s="329"/>
      <c r="E40" s="234" t="s">
        <v>18</v>
      </c>
      <c r="F40" s="234" t="s">
        <v>23</v>
      </c>
      <c r="G40" s="234" t="s">
        <v>2071</v>
      </c>
      <c r="H40" s="235"/>
      <c r="I40" s="314" t="s">
        <v>2214</v>
      </c>
      <c r="J40" s="236"/>
      <c r="K40" s="237"/>
      <c r="L40" s="237"/>
      <c r="M40" s="238"/>
      <c r="N40" s="238"/>
      <c r="O40" s="237"/>
      <c r="P40" s="1"/>
      <c r="Q40" s="1"/>
    </row>
    <row r="41" spans="1:17" s="13" customFormat="1" ht="26.4" customHeight="1" outlineLevel="1" x14ac:dyDescent="0.25">
      <c r="A41" s="232"/>
      <c r="B41" s="415" t="s">
        <v>2135</v>
      </c>
      <c r="C41" s="416" t="s">
        <v>2136</v>
      </c>
      <c r="D41" s="453" t="s">
        <v>2137</v>
      </c>
      <c r="E41" s="417" t="s">
        <v>101</v>
      </c>
      <c r="F41" s="526">
        <v>600</v>
      </c>
      <c r="G41" s="531">
        <f t="shared" ref="G41:G49" si="6">F41*1.21</f>
        <v>726</v>
      </c>
      <c r="H41" s="444">
        <v>0</v>
      </c>
      <c r="I41" s="531">
        <f t="shared" ref="I41:I49" si="7">F41-(F41*H41/100)</f>
        <v>600</v>
      </c>
      <c r="J41" s="119"/>
      <c r="K41" s="20"/>
      <c r="L41" s="20"/>
      <c r="M41" s="21"/>
      <c r="N41" s="21"/>
      <c r="O41" s="22"/>
      <c r="P41" s="1"/>
      <c r="Q41" s="1"/>
    </row>
    <row r="42" spans="1:17" s="13" customFormat="1" ht="19.5" customHeight="1" outlineLevel="1" x14ac:dyDescent="0.25">
      <c r="A42" s="232"/>
      <c r="B42" s="580" t="s">
        <v>2138</v>
      </c>
      <c r="C42" s="582" t="s">
        <v>2139</v>
      </c>
      <c r="D42" s="452" t="s">
        <v>2140</v>
      </c>
      <c r="E42" s="417" t="s">
        <v>2098</v>
      </c>
      <c r="F42" s="526">
        <v>35</v>
      </c>
      <c r="G42" s="531">
        <f t="shared" si="6"/>
        <v>42.35</v>
      </c>
      <c r="H42" s="444">
        <v>0</v>
      </c>
      <c r="I42" s="531">
        <f t="shared" si="7"/>
        <v>35</v>
      </c>
      <c r="J42" s="119"/>
      <c r="K42" s="20"/>
      <c r="L42" s="20"/>
      <c r="M42" s="21"/>
      <c r="N42" s="21"/>
      <c r="O42" s="22"/>
      <c r="P42" s="1"/>
      <c r="Q42" s="1"/>
    </row>
    <row r="43" spans="1:17" s="13" customFormat="1" ht="19.5" customHeight="1" outlineLevel="1" x14ac:dyDescent="0.25">
      <c r="A43" s="232"/>
      <c r="B43" s="581"/>
      <c r="C43" s="581"/>
      <c r="D43" s="452" t="s">
        <v>2141</v>
      </c>
      <c r="E43" s="417" t="s">
        <v>2142</v>
      </c>
      <c r="F43" s="526">
        <v>145</v>
      </c>
      <c r="G43" s="531">
        <f t="shared" si="6"/>
        <v>175.45</v>
      </c>
      <c r="H43" s="444">
        <v>0</v>
      </c>
      <c r="I43" s="531">
        <f t="shared" si="7"/>
        <v>145</v>
      </c>
      <c r="J43" s="119"/>
      <c r="K43" s="20"/>
      <c r="L43" s="20"/>
      <c r="M43" s="21"/>
      <c r="N43" s="21"/>
      <c r="O43" s="22"/>
      <c r="P43" s="1"/>
      <c r="Q43" s="1"/>
    </row>
    <row r="44" spans="1:17" s="13" customFormat="1" ht="19.5" customHeight="1" outlineLevel="1" x14ac:dyDescent="0.25">
      <c r="A44" s="232"/>
      <c r="B44" s="580" t="s">
        <v>2143</v>
      </c>
      <c r="C44" s="582" t="s">
        <v>2144</v>
      </c>
      <c r="D44" s="452" t="s">
        <v>2140</v>
      </c>
      <c r="E44" s="417" t="s">
        <v>2098</v>
      </c>
      <c r="F44" s="526">
        <v>25</v>
      </c>
      <c r="G44" s="531">
        <f t="shared" si="6"/>
        <v>30.25</v>
      </c>
      <c r="H44" s="444">
        <v>0</v>
      </c>
      <c r="I44" s="531">
        <f t="shared" si="7"/>
        <v>25</v>
      </c>
      <c r="J44" s="119"/>
      <c r="K44" s="20"/>
      <c r="L44" s="20"/>
      <c r="M44" s="21"/>
      <c r="N44" s="21"/>
      <c r="O44" s="22"/>
      <c r="P44" s="1"/>
      <c r="Q44" s="1"/>
    </row>
    <row r="45" spans="1:17" s="13" customFormat="1" ht="31.5" customHeight="1" outlineLevel="1" x14ac:dyDescent="0.25">
      <c r="A45" s="232"/>
      <c r="B45" s="581"/>
      <c r="C45" s="581"/>
      <c r="D45" s="452" t="s">
        <v>2141</v>
      </c>
      <c r="E45" s="417" t="s">
        <v>2142</v>
      </c>
      <c r="F45" s="526">
        <v>145</v>
      </c>
      <c r="G45" s="531">
        <f t="shared" si="6"/>
        <v>175.45</v>
      </c>
      <c r="H45" s="444">
        <v>0</v>
      </c>
      <c r="I45" s="531">
        <f t="shared" si="7"/>
        <v>145</v>
      </c>
      <c r="J45" s="119"/>
      <c r="K45" s="20"/>
      <c r="L45" s="20"/>
      <c r="M45" s="21"/>
      <c r="N45" s="21"/>
      <c r="O45" s="22"/>
      <c r="P45" s="1"/>
      <c r="Q45" s="1"/>
    </row>
    <row r="46" spans="1:17" s="13" customFormat="1" ht="26.4" customHeight="1" outlineLevel="1" x14ac:dyDescent="0.25">
      <c r="A46" s="232"/>
      <c r="B46" s="415" t="s">
        <v>2145</v>
      </c>
      <c r="C46" s="416" t="s">
        <v>2146</v>
      </c>
      <c r="D46" s="452" t="s">
        <v>2147</v>
      </c>
      <c r="E46" s="417" t="s">
        <v>2148</v>
      </c>
      <c r="F46" s="526">
        <v>105</v>
      </c>
      <c r="G46" s="531">
        <f t="shared" si="6"/>
        <v>127.05</v>
      </c>
      <c r="H46" s="444">
        <v>0</v>
      </c>
      <c r="I46" s="531">
        <f t="shared" si="7"/>
        <v>105</v>
      </c>
      <c r="J46" s="119"/>
      <c r="K46" s="20"/>
      <c r="L46" s="20"/>
      <c r="M46" s="21"/>
      <c r="N46" s="21"/>
      <c r="O46" s="22"/>
      <c r="P46" s="1"/>
      <c r="Q46" s="1"/>
    </row>
    <row r="47" spans="1:17" s="13" customFormat="1" ht="26.4" customHeight="1" outlineLevel="1" x14ac:dyDescent="0.25">
      <c r="A47" s="232"/>
      <c r="B47" s="415" t="s">
        <v>2149</v>
      </c>
      <c r="C47" s="416"/>
      <c r="D47" s="453" t="s">
        <v>2137</v>
      </c>
      <c r="E47" s="417" t="s">
        <v>2142</v>
      </c>
      <c r="F47" s="526">
        <v>350</v>
      </c>
      <c r="G47" s="531">
        <f t="shared" si="6"/>
        <v>423.5</v>
      </c>
      <c r="H47" s="444">
        <v>0</v>
      </c>
      <c r="I47" s="531">
        <f t="shared" si="7"/>
        <v>350</v>
      </c>
      <c r="J47" s="119"/>
      <c r="K47" s="20"/>
      <c r="L47" s="20"/>
      <c r="M47" s="21"/>
      <c r="N47" s="21"/>
      <c r="O47" s="22"/>
      <c r="P47" s="1"/>
      <c r="Q47" s="1"/>
    </row>
    <row r="48" spans="1:17" s="13" customFormat="1" ht="26.4" customHeight="1" outlineLevel="1" x14ac:dyDescent="0.25">
      <c r="A48" s="232"/>
      <c r="B48" s="415" t="s">
        <v>2150</v>
      </c>
      <c r="C48" s="416"/>
      <c r="D48" s="453" t="s">
        <v>2137</v>
      </c>
      <c r="E48" s="417" t="s">
        <v>2142</v>
      </c>
      <c r="F48" s="526">
        <v>50</v>
      </c>
      <c r="G48" s="531">
        <f t="shared" si="6"/>
        <v>60.5</v>
      </c>
      <c r="H48" s="444">
        <v>0</v>
      </c>
      <c r="I48" s="531">
        <f t="shared" si="7"/>
        <v>50</v>
      </c>
      <c r="J48" s="119"/>
      <c r="K48" s="20"/>
      <c r="L48" s="20"/>
      <c r="M48" s="21"/>
      <c r="N48" s="21"/>
      <c r="O48" s="22"/>
      <c r="P48" s="1"/>
      <c r="Q48" s="1"/>
    </row>
    <row r="49" spans="1:17" s="13" customFormat="1" ht="26.4" customHeight="1" outlineLevel="1" x14ac:dyDescent="0.25">
      <c r="A49" s="232"/>
      <c r="B49" s="415" t="s">
        <v>2151</v>
      </c>
      <c r="C49" s="416" t="s">
        <v>2152</v>
      </c>
      <c r="D49" s="453" t="s">
        <v>2137</v>
      </c>
      <c r="E49" s="417" t="s">
        <v>101</v>
      </c>
      <c r="F49" s="526">
        <v>500</v>
      </c>
      <c r="G49" s="531">
        <f t="shared" si="6"/>
        <v>605</v>
      </c>
      <c r="H49" s="444">
        <v>0</v>
      </c>
      <c r="I49" s="531">
        <f t="shared" si="7"/>
        <v>500</v>
      </c>
      <c r="J49" s="119"/>
      <c r="K49" s="20"/>
      <c r="L49" s="20"/>
      <c r="M49" s="21"/>
      <c r="N49" s="21"/>
      <c r="O49" s="22"/>
      <c r="P49" s="1"/>
      <c r="Q49" s="1"/>
    </row>
    <row r="50" spans="1:17" s="13" customFormat="1" ht="26.4" customHeight="1" outlineLevel="1" x14ac:dyDescent="0.25">
      <c r="A50" s="232"/>
      <c r="B50" s="418" t="s">
        <v>2153</v>
      </c>
      <c r="C50" s="416" t="s">
        <v>2154</v>
      </c>
      <c r="D50" s="453"/>
      <c r="E50" s="417" t="s">
        <v>2098</v>
      </c>
      <c r="F50" s="526">
        <v>47</v>
      </c>
      <c r="G50" s="531">
        <v>56.87</v>
      </c>
      <c r="H50" s="444">
        <v>0</v>
      </c>
      <c r="I50" s="531">
        <v>47</v>
      </c>
      <c r="J50" s="119"/>
      <c r="K50" s="20"/>
      <c r="L50" s="20"/>
      <c r="M50" s="21"/>
      <c r="N50" s="21"/>
      <c r="O50" s="22"/>
      <c r="P50" s="1"/>
      <c r="Q50" s="1"/>
    </row>
    <row r="51" spans="1:17" s="13" customFormat="1" ht="26.4" customHeight="1" outlineLevel="1" x14ac:dyDescent="0.25">
      <c r="A51" s="232"/>
      <c r="B51" s="418" t="s">
        <v>2155</v>
      </c>
      <c r="C51" s="416" t="s">
        <v>2156</v>
      </c>
      <c r="D51" s="453"/>
      <c r="E51" s="417" t="s">
        <v>2098</v>
      </c>
      <c r="F51" s="526">
        <v>47</v>
      </c>
      <c r="G51" s="531">
        <v>56.87</v>
      </c>
      <c r="H51" s="444">
        <v>0</v>
      </c>
      <c r="I51" s="531">
        <v>47</v>
      </c>
      <c r="J51" s="119"/>
      <c r="K51" s="20"/>
      <c r="L51" s="20"/>
      <c r="M51" s="21"/>
      <c r="N51" s="21"/>
      <c r="O51" s="22"/>
      <c r="P51" s="1"/>
      <c r="Q51" s="1"/>
    </row>
    <row r="52" spans="1:17" s="13" customFormat="1" ht="39" customHeight="1" x14ac:dyDescent="0.25">
      <c r="A52" s="232"/>
      <c r="B52" s="239" t="s">
        <v>2157</v>
      </c>
      <c r="C52" s="290"/>
      <c r="D52" s="233"/>
      <c r="E52" s="234" t="s">
        <v>18</v>
      </c>
      <c r="F52" s="234" t="s">
        <v>23</v>
      </c>
      <c r="G52" s="234" t="s">
        <v>2071</v>
      </c>
      <c r="H52" s="235"/>
      <c r="I52" s="314" t="s">
        <v>2214</v>
      </c>
      <c r="J52" s="236"/>
      <c r="K52" s="237"/>
      <c r="L52" s="237"/>
      <c r="M52" s="238"/>
      <c r="N52" s="238"/>
      <c r="O52" s="237"/>
      <c r="P52" s="1"/>
      <c r="Q52" s="1"/>
    </row>
    <row r="53" spans="1:17" s="13" customFormat="1" outlineLevel="2" x14ac:dyDescent="0.25">
      <c r="A53" s="232"/>
      <c r="B53" s="206" t="s">
        <v>2158</v>
      </c>
      <c r="C53" s="203" t="s">
        <v>2159</v>
      </c>
      <c r="D53" s="200"/>
      <c r="E53" s="95" t="s">
        <v>101</v>
      </c>
      <c r="F53" s="400">
        <v>1800</v>
      </c>
      <c r="G53" s="77">
        <f>F53*1.21</f>
        <v>2178</v>
      </c>
      <c r="H53" s="444">
        <v>0</v>
      </c>
      <c r="I53" s="77">
        <f>F53-(F53*H53/100)</f>
        <v>1800</v>
      </c>
      <c r="J53" s="119"/>
      <c r="K53" s="20"/>
      <c r="L53" s="20"/>
      <c r="M53" s="21"/>
      <c r="N53" s="21"/>
      <c r="O53" s="22"/>
      <c r="P53" s="1"/>
      <c r="Q53" s="1"/>
    </row>
    <row r="54" spans="1:17" s="13" customFormat="1" ht="22.8" outlineLevel="2" x14ac:dyDescent="0.25">
      <c r="A54" s="232"/>
      <c r="B54" s="206" t="s">
        <v>2160</v>
      </c>
      <c r="C54" s="203" t="s">
        <v>2161</v>
      </c>
      <c r="D54" s="200"/>
      <c r="E54" s="95" t="s">
        <v>101</v>
      </c>
      <c r="F54" s="400">
        <v>2500</v>
      </c>
      <c r="G54" s="77">
        <f>F54*1.21</f>
        <v>3025</v>
      </c>
      <c r="H54" s="151" t="s">
        <v>2162</v>
      </c>
      <c r="I54" s="77">
        <f>F54</f>
        <v>2500</v>
      </c>
      <c r="J54" s="119"/>
      <c r="K54" s="20"/>
      <c r="L54" s="20"/>
      <c r="M54" s="21"/>
      <c r="N54" s="21"/>
      <c r="O54" s="22"/>
      <c r="P54" s="1"/>
      <c r="Q54" s="1"/>
    </row>
    <row r="55" spans="1:17" s="13" customFormat="1" outlineLevel="2" x14ac:dyDescent="0.25">
      <c r="A55" s="232"/>
      <c r="B55" s="206" t="s">
        <v>2163</v>
      </c>
      <c r="C55" s="203" t="s">
        <v>2164</v>
      </c>
      <c r="D55" s="200"/>
      <c r="E55" s="95" t="s">
        <v>2165</v>
      </c>
      <c r="F55" s="400">
        <v>750</v>
      </c>
      <c r="G55" s="77">
        <f>F55*1.21</f>
        <v>907.5</v>
      </c>
      <c r="H55" s="444">
        <v>0</v>
      </c>
      <c r="I55" s="77">
        <f>F55-(F55*H55/100)</f>
        <v>750</v>
      </c>
      <c r="J55" s="119"/>
      <c r="K55" s="20"/>
      <c r="L55" s="20"/>
      <c r="M55" s="21"/>
      <c r="N55" s="21"/>
      <c r="O55" s="22"/>
      <c r="P55" s="1"/>
      <c r="Q55" s="1"/>
    </row>
    <row r="56" spans="1:17" s="13" customFormat="1" ht="26.4" outlineLevel="2" x14ac:dyDescent="0.25">
      <c r="A56" s="232"/>
      <c r="B56" s="206" t="s">
        <v>2166</v>
      </c>
      <c r="C56" s="203" t="s">
        <v>2167</v>
      </c>
      <c r="D56" s="200"/>
      <c r="E56" s="95" t="s">
        <v>2165</v>
      </c>
      <c r="F56" s="400">
        <v>750</v>
      </c>
      <c r="G56" s="77">
        <f>F56*1.21</f>
        <v>907.5</v>
      </c>
      <c r="H56" s="444">
        <v>0</v>
      </c>
      <c r="I56" s="77">
        <f>F56-(F56*H56/100)</f>
        <v>750</v>
      </c>
      <c r="J56" s="119"/>
      <c r="K56" s="20"/>
      <c r="L56" s="20"/>
      <c r="M56" s="21"/>
      <c r="N56" s="21"/>
      <c r="O56" s="22"/>
      <c r="P56" s="1"/>
      <c r="Q56" s="1"/>
    </row>
    <row r="57" spans="1:17" s="13" customFormat="1" outlineLevel="2" x14ac:dyDescent="0.25">
      <c r="A57" s="232"/>
      <c r="B57" s="206" t="s">
        <v>2168</v>
      </c>
      <c r="C57" s="203" t="s">
        <v>2169</v>
      </c>
      <c r="D57" s="200"/>
      <c r="E57" s="95" t="s">
        <v>2165</v>
      </c>
      <c r="F57" s="441" t="s">
        <v>2116</v>
      </c>
      <c r="G57" s="77"/>
      <c r="H57" s="444">
        <v>0</v>
      </c>
      <c r="I57" s="77"/>
      <c r="J57" s="119"/>
      <c r="K57" s="20"/>
      <c r="L57" s="20"/>
      <c r="M57" s="21"/>
      <c r="N57" s="21"/>
      <c r="O57" s="22"/>
      <c r="P57" s="1"/>
      <c r="Q57" s="1"/>
    </row>
    <row r="58" spans="1:17" s="13" customFormat="1" outlineLevel="2" x14ac:dyDescent="0.25">
      <c r="A58" s="232"/>
      <c r="B58" s="206" t="s">
        <v>2170</v>
      </c>
      <c r="C58" s="203" t="s">
        <v>2171</v>
      </c>
      <c r="D58" s="200"/>
      <c r="E58" s="95" t="s">
        <v>2165</v>
      </c>
      <c r="F58" s="400">
        <v>390</v>
      </c>
      <c r="G58" s="77">
        <f>F58*1.21</f>
        <v>471.9</v>
      </c>
      <c r="H58" s="444">
        <v>0</v>
      </c>
      <c r="I58" s="77">
        <f>F58-(F58*H58/100)</f>
        <v>390</v>
      </c>
      <c r="J58" s="119"/>
      <c r="K58" s="20"/>
      <c r="L58" s="20"/>
      <c r="M58" s="21"/>
      <c r="N58" s="21"/>
      <c r="O58" s="22"/>
      <c r="P58" s="1"/>
      <c r="Q58" s="1"/>
    </row>
    <row r="59" spans="1:17" s="13" customFormat="1" outlineLevel="2" x14ac:dyDescent="0.25">
      <c r="A59" s="232"/>
      <c r="B59" s="206" t="s">
        <v>2172</v>
      </c>
      <c r="C59" s="203" t="s">
        <v>2173</v>
      </c>
      <c r="D59" s="200"/>
      <c r="E59" s="95" t="s">
        <v>2165</v>
      </c>
      <c r="F59" s="400">
        <v>390</v>
      </c>
      <c r="G59" s="77">
        <f>F59*1.21</f>
        <v>471.9</v>
      </c>
      <c r="H59" s="444">
        <v>0</v>
      </c>
      <c r="I59" s="77">
        <f>F59-(F59*H59/100)</f>
        <v>390</v>
      </c>
      <c r="J59" s="119"/>
      <c r="K59" s="20"/>
      <c r="L59" s="20"/>
      <c r="M59" s="21"/>
      <c r="N59" s="21"/>
      <c r="O59" s="22"/>
      <c r="P59" s="1"/>
      <c r="Q59" s="1"/>
    </row>
    <row r="60" spans="1:17" s="13" customFormat="1" outlineLevel="2" x14ac:dyDescent="0.25">
      <c r="A60" s="232"/>
      <c r="B60" s="206" t="s">
        <v>2174</v>
      </c>
      <c r="C60" s="203" t="s">
        <v>2175</v>
      </c>
      <c r="D60" s="200"/>
      <c r="E60" s="95" t="s">
        <v>2165</v>
      </c>
      <c r="F60" s="400">
        <v>1590</v>
      </c>
      <c r="G60" s="77">
        <f>F60*1.21</f>
        <v>1923.8999999999999</v>
      </c>
      <c r="H60" s="444">
        <v>0</v>
      </c>
      <c r="I60" s="77">
        <f>F60-(F60*H60/100)</f>
        <v>1590</v>
      </c>
      <c r="J60" s="119"/>
      <c r="K60" s="20"/>
      <c r="L60" s="20"/>
      <c r="M60" s="21"/>
      <c r="N60" s="21"/>
      <c r="O60" s="22"/>
      <c r="P60" s="1"/>
      <c r="Q60" s="1"/>
    </row>
    <row r="61" spans="1:17" s="13" customFormat="1" outlineLevel="2" x14ac:dyDescent="0.25">
      <c r="A61" s="232"/>
      <c r="B61" s="206" t="s">
        <v>2176</v>
      </c>
      <c r="C61" s="203" t="s">
        <v>2177</v>
      </c>
      <c r="D61" s="200"/>
      <c r="E61" s="95" t="s">
        <v>2165</v>
      </c>
      <c r="F61" s="400">
        <v>800</v>
      </c>
      <c r="G61" s="77">
        <f>F61*1.21</f>
        <v>968</v>
      </c>
      <c r="H61" s="444">
        <v>0</v>
      </c>
      <c r="I61" s="77">
        <f>F61-(F61*H61/100)</f>
        <v>800</v>
      </c>
      <c r="J61" s="119"/>
      <c r="K61" s="20"/>
      <c r="L61" s="20"/>
      <c r="M61" s="21"/>
      <c r="N61" s="21"/>
      <c r="O61" s="22"/>
      <c r="P61" s="1"/>
      <c r="Q61" s="1"/>
    </row>
    <row r="62" spans="1:17" s="13" customFormat="1" outlineLevel="2" x14ac:dyDescent="0.25">
      <c r="A62" s="232"/>
      <c r="B62" s="206" t="s">
        <v>2178</v>
      </c>
      <c r="C62" s="203" t="s">
        <v>2179</v>
      </c>
      <c r="D62" s="200"/>
      <c r="E62" s="95" t="s">
        <v>2165</v>
      </c>
      <c r="F62" s="400">
        <v>120</v>
      </c>
      <c r="G62" s="77">
        <f>F62*1.21</f>
        <v>145.19999999999999</v>
      </c>
      <c r="H62" s="444">
        <v>0</v>
      </c>
      <c r="I62" s="77">
        <f>F62-(F62*H62/100)</f>
        <v>120</v>
      </c>
      <c r="J62" s="119"/>
      <c r="K62" s="20"/>
      <c r="L62" s="20"/>
      <c r="M62" s="21"/>
      <c r="N62" s="21"/>
      <c r="O62" s="22"/>
      <c r="P62" s="1"/>
      <c r="Q62" s="1"/>
    </row>
    <row r="63" spans="1:17" s="13" customFormat="1" outlineLevel="2" x14ac:dyDescent="0.25">
      <c r="A63" s="232"/>
      <c r="B63" s="206" t="s">
        <v>2180</v>
      </c>
      <c r="C63" s="203"/>
      <c r="D63" s="200"/>
      <c r="E63" s="95"/>
      <c r="F63" s="441" t="s">
        <v>2116</v>
      </c>
      <c r="G63" s="77"/>
      <c r="H63" s="444">
        <v>0</v>
      </c>
      <c r="I63" s="77"/>
      <c r="J63" s="502" t="s">
        <v>2181</v>
      </c>
      <c r="K63" s="20"/>
      <c r="L63" s="20"/>
      <c r="M63" s="21"/>
      <c r="N63" s="21"/>
      <c r="O63" s="22"/>
      <c r="P63" s="1"/>
      <c r="Q63" s="1"/>
    </row>
    <row r="64" spans="1:17" s="13" customFormat="1" outlineLevel="2" x14ac:dyDescent="0.25">
      <c r="A64" s="232"/>
      <c r="B64" s="206" t="s">
        <v>2182</v>
      </c>
      <c r="C64" s="203"/>
      <c r="D64" s="200"/>
      <c r="E64" s="95"/>
      <c r="F64" s="441" t="s">
        <v>2116</v>
      </c>
      <c r="G64" s="77"/>
      <c r="H64" s="444">
        <v>0</v>
      </c>
      <c r="I64" s="77"/>
      <c r="J64" s="502" t="s">
        <v>2181</v>
      </c>
      <c r="K64" s="20"/>
      <c r="L64" s="20"/>
      <c r="M64" s="21"/>
      <c r="N64" s="21"/>
      <c r="O64" s="22"/>
      <c r="P64" s="1"/>
      <c r="Q64" s="1"/>
    </row>
    <row r="65" spans="1:17" s="13" customFormat="1" outlineLevel="2" x14ac:dyDescent="0.25">
      <c r="A65" s="232"/>
      <c r="B65" s="206" t="s">
        <v>2183</v>
      </c>
      <c r="C65" s="203"/>
      <c r="D65" s="200"/>
      <c r="E65" s="95"/>
      <c r="F65" s="441" t="s">
        <v>2116</v>
      </c>
      <c r="G65" s="77"/>
      <c r="H65" s="444">
        <v>0</v>
      </c>
      <c r="I65" s="77"/>
      <c r="J65" s="502" t="s">
        <v>2181</v>
      </c>
      <c r="K65" s="20"/>
      <c r="L65" s="20"/>
      <c r="M65" s="21"/>
      <c r="N65" s="21"/>
      <c r="O65" s="22"/>
      <c r="P65" s="1"/>
      <c r="Q65" s="1"/>
    </row>
    <row r="66" spans="1:17" s="13" customFormat="1" outlineLevel="2" x14ac:dyDescent="0.25">
      <c r="A66" s="232"/>
      <c r="B66" s="206" t="s">
        <v>2184</v>
      </c>
      <c r="C66" s="203" t="s">
        <v>2185</v>
      </c>
      <c r="D66" s="200"/>
      <c r="E66" s="95" t="s">
        <v>2165</v>
      </c>
      <c r="F66" s="400">
        <v>100</v>
      </c>
      <c r="G66" s="77">
        <f>F66*1.21</f>
        <v>121</v>
      </c>
      <c r="H66" s="444">
        <v>0</v>
      </c>
      <c r="I66" s="77">
        <f>F66-(F66*H66/100)</f>
        <v>100</v>
      </c>
      <c r="J66" s="119"/>
      <c r="K66" s="20"/>
      <c r="L66" s="20"/>
      <c r="M66" s="21"/>
      <c r="N66" s="21"/>
      <c r="O66" s="22"/>
      <c r="P66" s="1"/>
      <c r="Q66" s="1"/>
    </row>
    <row r="67" spans="1:17" s="13" customFormat="1" outlineLevel="2" x14ac:dyDescent="0.25">
      <c r="A67" s="232"/>
      <c r="B67" s="206" t="s">
        <v>2186</v>
      </c>
      <c r="C67" s="203" t="s">
        <v>2187</v>
      </c>
      <c r="D67" s="200"/>
      <c r="E67" s="95" t="s">
        <v>2188</v>
      </c>
      <c r="F67" s="400">
        <v>12</v>
      </c>
      <c r="G67" s="77">
        <f>F67*1.21</f>
        <v>14.52</v>
      </c>
      <c r="H67" s="444">
        <v>0</v>
      </c>
      <c r="I67" s="77">
        <f>F67-(F67*H67/100)</f>
        <v>12</v>
      </c>
      <c r="J67" s="119"/>
      <c r="K67" s="20"/>
      <c r="L67" s="20"/>
      <c r="M67" s="21"/>
      <c r="N67" s="21"/>
      <c r="O67" s="22"/>
      <c r="P67" s="1"/>
      <c r="Q67" s="1"/>
    </row>
    <row r="68" spans="1:17" s="13" customFormat="1" outlineLevel="2" x14ac:dyDescent="0.25">
      <c r="A68" s="232"/>
      <c r="B68" s="206" t="s">
        <v>2189</v>
      </c>
      <c r="C68" s="203" t="s">
        <v>2190</v>
      </c>
      <c r="D68" s="200"/>
      <c r="E68" s="95" t="s">
        <v>2188</v>
      </c>
      <c r="F68" s="400">
        <v>12</v>
      </c>
      <c r="G68" s="77">
        <f>F68*1.21</f>
        <v>14.52</v>
      </c>
      <c r="H68" s="444">
        <v>0</v>
      </c>
      <c r="I68" s="77">
        <f>F68-(F68*H68/100)</f>
        <v>12</v>
      </c>
      <c r="J68" s="119"/>
      <c r="K68" s="20"/>
      <c r="L68" s="20"/>
      <c r="M68" s="21"/>
      <c r="N68" s="21"/>
      <c r="O68" s="22"/>
      <c r="P68" s="1"/>
      <c r="Q68" s="1"/>
    </row>
    <row r="69" spans="1:17" s="13" customFormat="1" outlineLevel="2" x14ac:dyDescent="0.25">
      <c r="A69" s="232"/>
      <c r="B69" s="206" t="s">
        <v>2191</v>
      </c>
      <c r="C69" s="203" t="s">
        <v>2192</v>
      </c>
      <c r="D69" s="200"/>
      <c r="E69" s="95" t="s">
        <v>2165</v>
      </c>
      <c r="F69" s="400">
        <v>100</v>
      </c>
      <c r="G69" s="77">
        <f>F69*1.21</f>
        <v>121</v>
      </c>
      <c r="H69" s="444">
        <v>0</v>
      </c>
      <c r="I69" s="77">
        <f>F69-(F69*H69/100)</f>
        <v>100</v>
      </c>
      <c r="J69" s="119"/>
      <c r="K69" s="20"/>
      <c r="L69" s="20"/>
      <c r="M69" s="21"/>
      <c r="N69" s="21"/>
      <c r="O69" s="22"/>
      <c r="P69" s="1"/>
      <c r="Q69" s="1"/>
    </row>
    <row r="70" spans="1:17" s="13" customFormat="1" ht="22.8" outlineLevel="2" x14ac:dyDescent="0.25">
      <c r="A70" s="232"/>
      <c r="B70" s="206" t="s">
        <v>2193</v>
      </c>
      <c r="C70" s="203" t="s">
        <v>2194</v>
      </c>
      <c r="D70" s="200"/>
      <c r="E70" s="95"/>
      <c r="F70" s="441" t="s">
        <v>2116</v>
      </c>
      <c r="G70" s="77"/>
      <c r="H70" s="444">
        <v>0</v>
      </c>
      <c r="I70" s="77"/>
      <c r="J70" s="119"/>
      <c r="K70" s="20"/>
      <c r="L70" s="20"/>
      <c r="M70" s="21"/>
      <c r="N70" s="21"/>
      <c r="O70" s="22"/>
      <c r="P70" s="1"/>
      <c r="Q70" s="1"/>
    </row>
    <row r="71" spans="1:17" s="13" customFormat="1" ht="22.8" outlineLevel="2" x14ac:dyDescent="0.25">
      <c r="A71" s="232"/>
      <c r="B71" s="206" t="s">
        <v>2195</v>
      </c>
      <c r="C71" s="203" t="s">
        <v>2196</v>
      </c>
      <c r="D71" s="200"/>
      <c r="E71" s="95" t="s">
        <v>101</v>
      </c>
      <c r="F71" s="400">
        <v>300</v>
      </c>
      <c r="G71" s="77">
        <f t="shared" ref="G71:G83" si="8">F71*1.21</f>
        <v>363</v>
      </c>
      <c r="H71" s="444">
        <v>0</v>
      </c>
      <c r="I71" s="77">
        <f t="shared" ref="I71:I83" si="9">F71-(F71*H71/100)</f>
        <v>300</v>
      </c>
      <c r="J71" s="119"/>
      <c r="K71" s="20"/>
      <c r="L71" s="20"/>
      <c r="M71" s="21"/>
      <c r="N71" s="21"/>
      <c r="O71" s="22"/>
      <c r="P71" s="1"/>
      <c r="Q71" s="1"/>
    </row>
    <row r="72" spans="1:17" s="13" customFormat="1" outlineLevel="2" x14ac:dyDescent="0.25">
      <c r="A72" s="232"/>
      <c r="B72" s="206" t="s">
        <v>2197</v>
      </c>
      <c r="C72" s="203" t="s">
        <v>2198</v>
      </c>
      <c r="D72" s="200"/>
      <c r="E72" s="95" t="s">
        <v>101</v>
      </c>
      <c r="F72" s="400">
        <v>300</v>
      </c>
      <c r="G72" s="77">
        <f t="shared" si="8"/>
        <v>363</v>
      </c>
      <c r="H72" s="444">
        <v>0</v>
      </c>
      <c r="I72" s="77">
        <f t="shared" si="9"/>
        <v>300</v>
      </c>
      <c r="J72" s="119"/>
      <c r="K72" s="20"/>
      <c r="L72" s="20"/>
      <c r="M72" s="21"/>
      <c r="N72" s="21"/>
      <c r="O72" s="22"/>
      <c r="P72" s="1"/>
      <c r="Q72" s="1"/>
    </row>
    <row r="73" spans="1:17" s="13" customFormat="1" outlineLevel="2" x14ac:dyDescent="0.25">
      <c r="A73" s="232"/>
      <c r="B73" s="206" t="s">
        <v>2199</v>
      </c>
      <c r="C73" s="203" t="s">
        <v>2200</v>
      </c>
      <c r="D73" s="200"/>
      <c r="E73" s="95" t="s">
        <v>101</v>
      </c>
      <c r="F73" s="400">
        <v>98</v>
      </c>
      <c r="G73" s="77">
        <f t="shared" si="8"/>
        <v>118.58</v>
      </c>
      <c r="H73" s="444">
        <v>0</v>
      </c>
      <c r="I73" s="77">
        <f t="shared" si="9"/>
        <v>98</v>
      </c>
      <c r="J73" s="119"/>
      <c r="K73" s="20"/>
      <c r="L73" s="20"/>
      <c r="M73" s="21"/>
      <c r="N73" s="21"/>
      <c r="O73" s="22"/>
      <c r="P73" s="1"/>
      <c r="Q73" s="1"/>
    </row>
    <row r="74" spans="1:17" s="13" customFormat="1" outlineLevel="2" x14ac:dyDescent="0.25">
      <c r="A74" s="232"/>
      <c r="B74" s="206" t="s">
        <v>2201</v>
      </c>
      <c r="C74" s="203" t="s">
        <v>2200</v>
      </c>
      <c r="D74" s="200"/>
      <c r="E74" s="95" t="s">
        <v>101</v>
      </c>
      <c r="F74" s="400">
        <v>98</v>
      </c>
      <c r="G74" s="77">
        <f t="shared" si="8"/>
        <v>118.58</v>
      </c>
      <c r="H74" s="444">
        <v>0</v>
      </c>
      <c r="I74" s="77">
        <f t="shared" si="9"/>
        <v>98</v>
      </c>
      <c r="J74" s="119"/>
      <c r="K74" s="20"/>
      <c r="L74" s="20"/>
      <c r="M74" s="21"/>
      <c r="N74" s="21"/>
      <c r="O74" s="22"/>
      <c r="P74" s="1"/>
      <c r="Q74" s="1"/>
    </row>
    <row r="75" spans="1:17" s="13" customFormat="1" outlineLevel="2" x14ac:dyDescent="0.25">
      <c r="A75" s="232"/>
      <c r="B75" s="206" t="s">
        <v>2202</v>
      </c>
      <c r="C75" s="203" t="s">
        <v>2200</v>
      </c>
      <c r="D75" s="200"/>
      <c r="E75" s="95" t="s">
        <v>101</v>
      </c>
      <c r="F75" s="400">
        <v>98</v>
      </c>
      <c r="G75" s="77">
        <f t="shared" si="8"/>
        <v>118.58</v>
      </c>
      <c r="H75" s="444">
        <v>0</v>
      </c>
      <c r="I75" s="77">
        <f t="shared" si="9"/>
        <v>98</v>
      </c>
      <c r="J75" s="119"/>
      <c r="K75" s="20"/>
      <c r="L75" s="20"/>
      <c r="M75" s="21"/>
      <c r="N75" s="21"/>
      <c r="O75" s="22"/>
      <c r="P75" s="1"/>
      <c r="Q75" s="1"/>
    </row>
    <row r="76" spans="1:17" s="13" customFormat="1" outlineLevel="2" x14ac:dyDescent="0.25">
      <c r="A76" s="232"/>
      <c r="B76" s="206" t="s">
        <v>2203</v>
      </c>
      <c r="C76" s="203" t="s">
        <v>2200</v>
      </c>
      <c r="D76" s="200"/>
      <c r="E76" s="95" t="s">
        <v>101</v>
      </c>
      <c r="F76" s="400">
        <v>76</v>
      </c>
      <c r="G76" s="77">
        <f t="shared" si="8"/>
        <v>91.96</v>
      </c>
      <c r="H76" s="444">
        <v>0</v>
      </c>
      <c r="I76" s="77">
        <f t="shared" si="9"/>
        <v>76</v>
      </c>
      <c r="J76" s="119"/>
      <c r="K76" s="20"/>
      <c r="L76" s="20"/>
      <c r="M76" s="21"/>
      <c r="N76" s="21"/>
      <c r="O76" s="22"/>
      <c r="P76" s="1"/>
      <c r="Q76" s="1"/>
    </row>
    <row r="77" spans="1:17" s="13" customFormat="1" outlineLevel="2" x14ac:dyDescent="0.25">
      <c r="A77" s="232"/>
      <c r="B77" s="206" t="s">
        <v>2204</v>
      </c>
      <c r="C77" s="203" t="s">
        <v>2200</v>
      </c>
      <c r="D77" s="200"/>
      <c r="E77" s="95" t="s">
        <v>101</v>
      </c>
      <c r="F77" s="400">
        <v>81</v>
      </c>
      <c r="G77" s="77">
        <f t="shared" si="8"/>
        <v>98.009999999999991</v>
      </c>
      <c r="H77" s="444">
        <v>0</v>
      </c>
      <c r="I77" s="77">
        <f t="shared" si="9"/>
        <v>81</v>
      </c>
      <c r="J77" s="119"/>
      <c r="K77" s="20"/>
      <c r="L77" s="20"/>
      <c r="M77" s="21"/>
      <c r="N77" s="21"/>
      <c r="O77" s="22"/>
      <c r="P77" s="1"/>
      <c r="Q77" s="1"/>
    </row>
    <row r="78" spans="1:17" s="13" customFormat="1" ht="13.8" outlineLevel="2" x14ac:dyDescent="0.25">
      <c r="A78" s="232"/>
      <c r="B78" s="206" t="s">
        <v>2205</v>
      </c>
      <c r="C78" s="203" t="s">
        <v>2206</v>
      </c>
      <c r="D78" s="571"/>
      <c r="E78" s="95" t="s">
        <v>101</v>
      </c>
      <c r="F78" s="400">
        <v>2300</v>
      </c>
      <c r="G78" s="77">
        <f t="shared" si="8"/>
        <v>2783</v>
      </c>
      <c r="H78" s="444">
        <v>0</v>
      </c>
      <c r="I78" s="77">
        <f t="shared" si="9"/>
        <v>2300</v>
      </c>
      <c r="J78" s="119"/>
      <c r="K78" s="20"/>
      <c r="L78" s="20"/>
      <c r="M78" s="21"/>
      <c r="N78" s="21"/>
      <c r="O78" s="22"/>
      <c r="P78" s="1"/>
      <c r="Q78" s="1"/>
    </row>
    <row r="79" spans="1:17" s="13" customFormat="1" outlineLevel="2" x14ac:dyDescent="0.25">
      <c r="A79" s="232"/>
      <c r="B79" s="206" t="s">
        <v>2207</v>
      </c>
      <c r="C79" s="203" t="s">
        <v>2206</v>
      </c>
      <c r="D79" s="200"/>
      <c r="E79" s="95" t="s">
        <v>101</v>
      </c>
      <c r="F79" s="400">
        <v>3131</v>
      </c>
      <c r="G79" s="77">
        <f t="shared" si="8"/>
        <v>3788.5099999999998</v>
      </c>
      <c r="H79" s="444">
        <v>0</v>
      </c>
      <c r="I79" s="77">
        <f t="shared" si="9"/>
        <v>3131</v>
      </c>
      <c r="J79" s="119"/>
      <c r="K79" s="20"/>
      <c r="L79" s="20"/>
      <c r="M79" s="21"/>
      <c r="N79" s="21"/>
      <c r="O79" s="22"/>
      <c r="P79" s="1"/>
      <c r="Q79" s="1"/>
    </row>
    <row r="80" spans="1:17" s="13" customFormat="1" outlineLevel="2" x14ac:dyDescent="0.25">
      <c r="A80" s="232"/>
      <c r="B80" s="206" t="s">
        <v>2208</v>
      </c>
      <c r="C80" s="203" t="s">
        <v>2206</v>
      </c>
      <c r="D80" s="200"/>
      <c r="E80" s="95" t="s">
        <v>101</v>
      </c>
      <c r="F80" s="400">
        <v>2598</v>
      </c>
      <c r="G80" s="77">
        <f t="shared" si="8"/>
        <v>3143.58</v>
      </c>
      <c r="H80" s="444">
        <v>0</v>
      </c>
      <c r="I80" s="77">
        <f t="shared" si="9"/>
        <v>2598</v>
      </c>
      <c r="J80" s="119"/>
      <c r="K80" s="20"/>
      <c r="L80" s="20"/>
      <c r="M80" s="21"/>
      <c r="N80" s="21"/>
      <c r="O80" s="22"/>
      <c r="P80" s="1"/>
      <c r="Q80" s="1"/>
    </row>
    <row r="81" spans="1:17" s="13" customFormat="1" outlineLevel="2" x14ac:dyDescent="0.25">
      <c r="A81" s="232"/>
      <c r="B81" s="206" t="s">
        <v>2249</v>
      </c>
      <c r="C81" s="203" t="s">
        <v>2206</v>
      </c>
      <c r="D81" s="200"/>
      <c r="E81" s="95" t="s">
        <v>101</v>
      </c>
      <c r="F81" s="400">
        <v>9515</v>
      </c>
      <c r="G81" s="77">
        <f t="shared" ref="G81" si="10">F81*1.21</f>
        <v>11513.15</v>
      </c>
      <c r="H81" s="444">
        <v>0</v>
      </c>
      <c r="I81" s="77">
        <f t="shared" ref="I81" si="11">F81-(F81*H81/100)</f>
        <v>9515</v>
      </c>
      <c r="J81" s="119"/>
      <c r="K81" s="20"/>
      <c r="L81" s="20"/>
      <c r="M81" s="21"/>
      <c r="N81" s="21"/>
      <c r="O81" s="22"/>
      <c r="P81" s="1"/>
      <c r="Q81" s="1"/>
    </row>
    <row r="82" spans="1:17" s="13" customFormat="1" outlineLevel="2" x14ac:dyDescent="0.25">
      <c r="A82" s="232"/>
      <c r="B82" s="206" t="s">
        <v>2209</v>
      </c>
      <c r="C82" s="203"/>
      <c r="D82" s="200"/>
      <c r="E82" s="95" t="s">
        <v>2210</v>
      </c>
      <c r="F82" s="400">
        <v>750</v>
      </c>
      <c r="G82" s="400">
        <f t="shared" si="8"/>
        <v>907.5</v>
      </c>
      <c r="H82" s="444">
        <v>0</v>
      </c>
      <c r="I82" s="77">
        <f t="shared" si="9"/>
        <v>750</v>
      </c>
      <c r="J82" s="119"/>
      <c r="K82" s="20"/>
      <c r="L82" s="20"/>
      <c r="M82" s="21"/>
      <c r="N82" s="21"/>
      <c r="O82" s="22"/>
      <c r="P82" s="1"/>
      <c r="Q82" s="1"/>
    </row>
    <row r="83" spans="1:17" s="13" customFormat="1" outlineLevel="2" x14ac:dyDescent="0.25">
      <c r="A83" s="232"/>
      <c r="B83" s="206" t="s">
        <v>2211</v>
      </c>
      <c r="C83" s="203"/>
      <c r="D83" s="200"/>
      <c r="E83" s="95" t="s">
        <v>2098</v>
      </c>
      <c r="F83" s="400">
        <v>25</v>
      </c>
      <c r="G83" s="400">
        <f t="shared" si="8"/>
        <v>30.25</v>
      </c>
      <c r="H83" s="444">
        <v>0</v>
      </c>
      <c r="I83" s="77">
        <f t="shared" si="9"/>
        <v>25</v>
      </c>
      <c r="J83" s="119"/>
      <c r="K83" s="20"/>
      <c r="L83" s="20"/>
      <c r="M83" s="21"/>
      <c r="N83" s="21"/>
      <c r="O83" s="22"/>
      <c r="P83" s="1"/>
      <c r="Q83" s="1"/>
    </row>
    <row r="84" spans="1:17" s="13" customFormat="1" outlineLevel="2" x14ac:dyDescent="0.25">
      <c r="A84" s="291"/>
      <c r="B84" s="572" t="s">
        <v>2212</v>
      </c>
      <c r="C84" s="292"/>
      <c r="D84" s="293"/>
      <c r="E84" s="294"/>
      <c r="F84" s="295"/>
      <c r="G84" s="295"/>
      <c r="H84" s="146"/>
      <c r="I84" s="295"/>
      <c r="J84" s="3"/>
      <c r="K84" s="1"/>
      <c r="L84" s="1"/>
      <c r="M84" s="3"/>
      <c r="N84" s="3"/>
      <c r="O84" s="148"/>
      <c r="P84" s="1"/>
      <c r="Q84" s="1"/>
    </row>
    <row r="85" spans="1:17" s="13" customFormat="1" outlineLevel="2" x14ac:dyDescent="0.25">
      <c r="A85" s="291"/>
      <c r="B85" s="572" t="s">
        <v>2213</v>
      </c>
      <c r="C85" s="292"/>
      <c r="D85" s="293"/>
      <c r="E85" s="294"/>
      <c r="F85" s="295"/>
      <c r="G85" s="295"/>
      <c r="H85" s="146"/>
      <c r="I85" s="295"/>
      <c r="J85" s="3"/>
      <c r="K85" s="1"/>
      <c r="L85" s="1"/>
      <c r="M85" s="3"/>
      <c r="N85" s="3"/>
      <c r="O85" s="148"/>
      <c r="P85" s="1"/>
      <c r="Q85" s="1"/>
    </row>
  </sheetData>
  <mergeCells count="5">
    <mergeCell ref="B44:B45"/>
    <mergeCell ref="C44:C45"/>
    <mergeCell ref="B42:B43"/>
    <mergeCell ref="C42:C43"/>
    <mergeCell ref="B4:B6"/>
  </mergeCells>
  <conditionalFormatting sqref="H4:H6">
    <cfRule type="cellIs" dxfId="1" priority="1" operator="notEqual">
      <formula>#REF!</formula>
    </cfRule>
  </conditionalFormatting>
  <conditionalFormatting sqref="H7:H12 H14:H39 H41:H51 H53:H85">
    <cfRule type="cellIs" dxfId="0" priority="3" operator="notEqual">
      <formula>#REF!</formula>
    </cfRule>
  </conditionalFormatting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BF9444CB5E704DB9EA4D85A8A7DE52" ma:contentTypeVersion="4" ma:contentTypeDescription="Vytvoří nový dokument" ma:contentTypeScope="" ma:versionID="6511d2d3a978dd51b433b91cedb1673f">
  <xsd:schema xmlns:xsd="http://www.w3.org/2001/XMLSchema" xmlns:xs="http://www.w3.org/2001/XMLSchema" xmlns:p="http://schemas.microsoft.com/office/2006/metadata/properties" xmlns:ns2="4501e2b2-1f7f-4775-8e75-729d132863ca" targetNamespace="http://schemas.microsoft.com/office/2006/metadata/properties" ma:root="true" ma:fieldsID="9b1ed7d0257a8148151744ca24bfc8dd" ns2:_="">
    <xsd:import namespace="4501e2b2-1f7f-4775-8e75-729d13286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1e2b2-1f7f-4775-8e75-729d13286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8C904-172C-4A50-8F9A-D0F2C2B7A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1e2b2-1f7f-4775-8e75-729d13286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01BCD9-2A61-4B0D-8862-3EFF07E724D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501e2b2-1f7f-4775-8e75-729d132863c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35A8D6-F4F0-4325-93FC-AD676C265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Produkty 2025</vt:lpstr>
      <vt:lpstr>Doplňky a izolanty</vt:lpstr>
      <vt:lpstr>Služby</vt:lpstr>
      <vt:lpstr>'Doplňky a izolanty'!Názvy_tisku</vt:lpstr>
      <vt:lpstr>'Produkty 2025'!Názvy_tisku</vt:lpstr>
      <vt:lpstr>'Doplňky a izolanty'!Print_Area</vt:lpstr>
      <vt:lpstr>'Produkty 2025'!Print_Area</vt:lpstr>
      <vt:lpstr>'Doplňky a izolanty'!Print_Titles</vt:lpstr>
      <vt:lpstr>'Produkty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Doležal Jiří</dc:creator>
  <cp:keywords/>
  <dc:description/>
  <cp:lastModifiedBy>Kovaříková Jana</cp:lastModifiedBy>
  <cp:revision/>
  <dcterms:created xsi:type="dcterms:W3CDTF">2022-01-31T14:52:56Z</dcterms:created>
  <dcterms:modified xsi:type="dcterms:W3CDTF">2025-02-13T10:42:22Z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0x0101001EBF9444CB5E704DB9EA4D85A8A7DE52</vt:lpwstr>
  </property>
</Properties>
</file>